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Allievi 1-2" sheetId="1" r:id="rId1"/>
    <sheet name="Allievi 3-4" sheetId="2" r:id="rId2"/>
    <sheet name="Allieve 5-6" sheetId="6" r:id="rId3"/>
    <sheet name="Allieve 5-6 a" sheetId="5" r:id="rId4"/>
    <sheet name="Allieve 5-6 b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6" l="1"/>
  <c r="I63" i="6"/>
  <c r="I62" i="6"/>
  <c r="I61" i="6"/>
  <c r="I44" i="6" l="1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6" i="6"/>
  <c r="C36" i="6"/>
  <c r="AJ35" i="6"/>
  <c r="AI35" i="6"/>
  <c r="AH35" i="6"/>
  <c r="AD35" i="6"/>
  <c r="Y35" i="6"/>
  <c r="V35" i="6"/>
  <c r="I35" i="6"/>
  <c r="C35" i="6"/>
  <c r="AJ34" i="6"/>
  <c r="AI34" i="6"/>
  <c r="AE34" i="6"/>
  <c r="AC34" i="6"/>
  <c r="AA34" i="6"/>
  <c r="X34" i="6"/>
  <c r="V34" i="6"/>
  <c r="I34" i="6"/>
  <c r="C34" i="6"/>
  <c r="AJ33" i="6"/>
  <c r="AI33" i="6"/>
  <c r="AH33" i="6"/>
  <c r="AB33" i="6"/>
  <c r="Z33" i="6"/>
  <c r="AF35" i="6" s="1"/>
  <c r="X33" i="6"/>
  <c r="U33" i="6"/>
  <c r="I33" i="6"/>
  <c r="C33" i="6"/>
  <c r="AJ32" i="6"/>
  <c r="AI32" i="6"/>
  <c r="AG32" i="6"/>
  <c r="AD32" i="6"/>
  <c r="AA32" i="6"/>
  <c r="W32" i="6"/>
  <c r="U32" i="6"/>
  <c r="I32" i="6"/>
  <c r="C32" i="6"/>
  <c r="AJ31" i="6"/>
  <c r="AI31" i="6"/>
  <c r="AF31" i="6"/>
  <c r="AC31" i="6"/>
  <c r="Z31" i="6"/>
  <c r="W31" i="6"/>
  <c r="T31" i="6"/>
  <c r="I31" i="6"/>
  <c r="C31" i="6"/>
  <c r="AJ30" i="6"/>
  <c r="AI30" i="6"/>
  <c r="AG30" i="6"/>
  <c r="AE30" i="6"/>
  <c r="AB30" i="6"/>
  <c r="Y30" i="6"/>
  <c r="T30" i="6"/>
  <c r="I30" i="6"/>
  <c r="C30" i="6"/>
  <c r="I25" i="6"/>
  <c r="C25" i="6"/>
  <c r="I24" i="6"/>
  <c r="C24" i="6"/>
  <c r="I23" i="6"/>
  <c r="C23" i="6"/>
  <c r="I22" i="6"/>
  <c r="C22" i="6"/>
  <c r="I21" i="6"/>
  <c r="C21" i="6"/>
  <c r="I20" i="6"/>
  <c r="C20" i="6"/>
  <c r="I19" i="6"/>
  <c r="C19" i="6"/>
  <c r="I18" i="6"/>
  <c r="C18" i="6"/>
  <c r="I17" i="6"/>
  <c r="C17" i="6"/>
  <c r="AJ16" i="6"/>
  <c r="AI16" i="6"/>
  <c r="AH16" i="6"/>
  <c r="AF16" i="6"/>
  <c r="AD16" i="6"/>
  <c r="Y16" i="6"/>
  <c r="V16" i="6"/>
  <c r="I16" i="6"/>
  <c r="C16" i="6"/>
  <c r="AJ15" i="6"/>
  <c r="AI15" i="6"/>
  <c r="AE15" i="6"/>
  <c r="AC15" i="6"/>
  <c r="AA15" i="6"/>
  <c r="X15" i="6"/>
  <c r="V15" i="6"/>
  <c r="I15" i="6"/>
  <c r="C15" i="6"/>
  <c r="AJ14" i="6"/>
  <c r="AI14" i="6"/>
  <c r="AH14" i="6"/>
  <c r="AB14" i="6"/>
  <c r="Z14" i="6"/>
  <c r="X14" i="6"/>
  <c r="U14" i="6"/>
  <c r="I14" i="6"/>
  <c r="C14" i="6"/>
  <c r="AJ13" i="6"/>
  <c r="AI13" i="6"/>
  <c r="AG13" i="6"/>
  <c r="AD13" i="6"/>
  <c r="AA13" i="6"/>
  <c r="W13" i="6"/>
  <c r="U13" i="6"/>
  <c r="I13" i="6"/>
  <c r="C13" i="6"/>
  <c r="AJ12" i="6"/>
  <c r="AI12" i="6"/>
  <c r="AF12" i="6"/>
  <c r="AC12" i="6"/>
  <c r="Z12" i="6"/>
  <c r="W12" i="6"/>
  <c r="T12" i="6"/>
  <c r="I12" i="6"/>
  <c r="C12" i="6"/>
  <c r="AJ11" i="6"/>
  <c r="AI11" i="6"/>
  <c r="AG11" i="6"/>
  <c r="AE11" i="6"/>
  <c r="AB11" i="6"/>
  <c r="Y11" i="6"/>
  <c r="T11" i="6"/>
  <c r="I11" i="6"/>
  <c r="C11" i="6"/>
  <c r="AK11" i="6" l="1"/>
  <c r="AK13" i="6"/>
  <c r="AK35" i="6"/>
  <c r="AK30" i="6"/>
  <c r="AL34" i="6"/>
  <c r="AK34" i="6"/>
  <c r="AL16" i="6"/>
  <c r="AK15" i="6"/>
  <c r="AL13" i="6"/>
  <c r="AL11" i="6"/>
  <c r="AK12" i="6"/>
  <c r="AL14" i="6"/>
  <c r="AL15" i="6"/>
  <c r="AL12" i="6"/>
  <c r="AK14" i="6"/>
  <c r="AL30" i="6"/>
  <c r="AK31" i="6"/>
  <c r="AK32" i="6"/>
  <c r="AL33" i="6"/>
  <c r="AK33" i="6"/>
  <c r="AL31" i="6"/>
  <c r="AK16" i="6"/>
  <c r="AL32" i="6"/>
  <c r="AL35" i="6"/>
  <c r="T11" i="5"/>
  <c r="I58" i="5"/>
  <c r="I57" i="5"/>
  <c r="I56" i="5"/>
  <c r="I55" i="5"/>
  <c r="S50" i="5"/>
  <c r="H50" i="5"/>
  <c r="S44" i="5"/>
  <c r="H44" i="5"/>
  <c r="I27" i="5"/>
  <c r="C27" i="5"/>
  <c r="I26" i="5"/>
  <c r="C26" i="5"/>
  <c r="AA25" i="5"/>
  <c r="AB25" i="5" s="1"/>
  <c r="Z25" i="5"/>
  <c r="X25" i="5"/>
  <c r="W25" i="5"/>
  <c r="U25" i="5"/>
  <c r="I25" i="5"/>
  <c r="C25" i="5"/>
  <c r="AB24" i="5"/>
  <c r="AA24" i="5"/>
  <c r="Z24" i="5"/>
  <c r="Y24" i="5"/>
  <c r="V24" i="5"/>
  <c r="AC24" i="5" s="1"/>
  <c r="U24" i="5"/>
  <c r="I24" i="5"/>
  <c r="C24" i="5"/>
  <c r="AA23" i="5"/>
  <c r="Z23" i="5"/>
  <c r="Y23" i="5"/>
  <c r="W23" i="5"/>
  <c r="T23" i="5"/>
  <c r="I23" i="5"/>
  <c r="C23" i="5"/>
  <c r="AA22" i="5"/>
  <c r="Z22" i="5"/>
  <c r="AB22" i="5" s="1"/>
  <c r="X22" i="5"/>
  <c r="V22" i="5"/>
  <c r="T22" i="5"/>
  <c r="I22" i="5"/>
  <c r="C22" i="5"/>
  <c r="I16" i="5"/>
  <c r="C16" i="5"/>
  <c r="I15" i="5"/>
  <c r="C15" i="5"/>
  <c r="AA14" i="5"/>
  <c r="AB14" i="5" s="1"/>
  <c r="Z14" i="5"/>
  <c r="X14" i="5"/>
  <c r="W14" i="5"/>
  <c r="U14" i="5"/>
  <c r="I14" i="5"/>
  <c r="C14" i="5"/>
  <c r="AB13" i="5"/>
  <c r="AA13" i="5"/>
  <c r="Z13" i="5"/>
  <c r="Y13" i="5"/>
  <c r="V13" i="5"/>
  <c r="U13" i="5"/>
  <c r="I13" i="5"/>
  <c r="C13" i="5"/>
  <c r="AA12" i="5"/>
  <c r="Z12" i="5"/>
  <c r="Y12" i="5"/>
  <c r="W12" i="5"/>
  <c r="T12" i="5"/>
  <c r="I12" i="5"/>
  <c r="C12" i="5"/>
  <c r="AA11" i="5"/>
  <c r="Z11" i="5"/>
  <c r="X11" i="5"/>
  <c r="V11" i="5"/>
  <c r="I11" i="5"/>
  <c r="C11" i="5"/>
  <c r="AC22" i="5" l="1"/>
  <c r="AC14" i="5"/>
  <c r="AC23" i="5"/>
  <c r="AC13" i="5"/>
  <c r="AB23" i="5"/>
  <c r="AC25" i="5"/>
  <c r="AC11" i="5"/>
  <c r="AC12" i="5"/>
  <c r="AB11" i="5"/>
  <c r="AB12" i="5"/>
  <c r="AU37" i="3"/>
  <c r="AU35" i="3"/>
  <c r="AT34" i="3"/>
  <c r="AT31" i="3"/>
  <c r="AS36" i="3"/>
  <c r="AS30" i="3"/>
  <c r="AR35" i="3"/>
  <c r="AR33" i="3"/>
  <c r="AQ34" i="3"/>
  <c r="AQ32" i="3"/>
  <c r="AP33" i="3"/>
  <c r="AP30" i="3"/>
  <c r="AO37" i="3"/>
  <c r="AO31" i="3"/>
  <c r="AN36" i="3"/>
  <c r="AN34" i="3"/>
  <c r="AM35" i="3"/>
  <c r="AM30" i="3"/>
  <c r="AL33" i="3"/>
  <c r="AL31" i="3"/>
  <c r="AK32" i="3"/>
  <c r="AK30" i="3"/>
  <c r="AJ37" i="3"/>
  <c r="AJ34" i="3"/>
  <c r="AI36" i="3"/>
  <c r="AI33" i="3"/>
  <c r="AH32" i="3"/>
  <c r="AH31" i="3"/>
  <c r="AG37" i="3"/>
  <c r="AG30" i="3"/>
  <c r="AF36" i="3"/>
  <c r="AF35" i="3"/>
  <c r="AE34" i="3"/>
  <c r="AE33" i="3"/>
  <c r="AD37" i="3"/>
  <c r="AD32" i="3"/>
  <c r="AC36" i="3"/>
  <c r="AC31" i="3"/>
  <c r="AB35" i="3"/>
  <c r="AB30" i="3"/>
  <c r="AA37" i="3"/>
  <c r="AA33" i="3"/>
  <c r="Z36" i="3"/>
  <c r="Z32" i="3"/>
  <c r="Y35" i="3"/>
  <c r="Y31" i="3"/>
  <c r="X34" i="3"/>
  <c r="X30" i="3"/>
  <c r="W37" i="3"/>
  <c r="W36" i="3"/>
  <c r="V35" i="3"/>
  <c r="V34" i="3"/>
  <c r="U33" i="3"/>
  <c r="U32" i="3"/>
  <c r="T31" i="3"/>
  <c r="T30" i="3"/>
  <c r="I57" i="3"/>
  <c r="C57" i="3"/>
  <c r="I56" i="3"/>
  <c r="C56" i="3"/>
  <c r="I55" i="3"/>
  <c r="C55" i="3"/>
  <c r="I54" i="3"/>
  <c r="C54" i="3"/>
  <c r="I53" i="3"/>
  <c r="C53" i="3"/>
  <c r="I52" i="3"/>
  <c r="C52" i="3"/>
  <c r="I51" i="3"/>
  <c r="C51" i="3"/>
  <c r="I50" i="3"/>
  <c r="C50" i="3"/>
  <c r="I49" i="3"/>
  <c r="C49" i="3"/>
  <c r="I48" i="3"/>
  <c r="C48" i="3"/>
  <c r="I47" i="3"/>
  <c r="C47" i="3"/>
  <c r="I46" i="3"/>
  <c r="C46" i="3"/>
  <c r="I45" i="3"/>
  <c r="C45" i="3"/>
  <c r="I44" i="3"/>
  <c r="C44" i="3"/>
  <c r="I43" i="3"/>
  <c r="C43" i="3"/>
  <c r="I42" i="3"/>
  <c r="C42" i="3"/>
  <c r="I41" i="3"/>
  <c r="C41" i="3"/>
  <c r="I40" i="3"/>
  <c r="C40" i="3"/>
  <c r="I39" i="3"/>
  <c r="C39" i="3"/>
  <c r="I38" i="3"/>
  <c r="C38" i="3"/>
  <c r="AW37" i="3"/>
  <c r="AV37" i="3"/>
  <c r="I37" i="3"/>
  <c r="C37" i="3"/>
  <c r="AW36" i="3"/>
  <c r="AV36" i="3"/>
  <c r="I36" i="3"/>
  <c r="C36" i="3"/>
  <c r="AW35" i="3"/>
  <c r="AV35" i="3"/>
  <c r="I35" i="3"/>
  <c r="C35" i="3"/>
  <c r="AW34" i="3"/>
  <c r="AV34" i="3"/>
  <c r="I34" i="3"/>
  <c r="C34" i="3"/>
  <c r="AW33" i="3"/>
  <c r="AV33" i="3"/>
  <c r="I33" i="3"/>
  <c r="C33" i="3"/>
  <c r="AW32" i="3"/>
  <c r="AV32" i="3"/>
  <c r="I32" i="3"/>
  <c r="C32" i="3"/>
  <c r="AW31" i="3"/>
  <c r="AV31" i="3"/>
  <c r="I31" i="3"/>
  <c r="C31" i="3"/>
  <c r="AW30" i="3"/>
  <c r="AV30" i="3"/>
  <c r="I30" i="3"/>
  <c r="C30" i="3"/>
  <c r="I75" i="3"/>
  <c r="I74" i="3"/>
  <c r="I73" i="3"/>
  <c r="I72" i="3"/>
  <c r="I25" i="3"/>
  <c r="C25" i="3"/>
  <c r="I24" i="3"/>
  <c r="C24" i="3"/>
  <c r="I23" i="3"/>
  <c r="C23" i="3"/>
  <c r="I22" i="3"/>
  <c r="C22" i="3"/>
  <c r="I21" i="3"/>
  <c r="C21" i="3"/>
  <c r="I20" i="3"/>
  <c r="C20" i="3"/>
  <c r="I19" i="3"/>
  <c r="C19" i="3"/>
  <c r="I18" i="3"/>
  <c r="C18" i="3"/>
  <c r="I17" i="3"/>
  <c r="C17" i="3"/>
  <c r="AJ16" i="3"/>
  <c r="AI16" i="3"/>
  <c r="AH16" i="3"/>
  <c r="AD16" i="3"/>
  <c r="Y16" i="3"/>
  <c r="V16" i="3"/>
  <c r="I16" i="3"/>
  <c r="C16" i="3"/>
  <c r="AJ15" i="3"/>
  <c r="AI15" i="3"/>
  <c r="AE15" i="3"/>
  <c r="AC15" i="3"/>
  <c r="AA15" i="3"/>
  <c r="X15" i="3"/>
  <c r="V15" i="3"/>
  <c r="I15" i="3"/>
  <c r="C15" i="3"/>
  <c r="AJ14" i="3"/>
  <c r="AI14" i="3"/>
  <c r="AH14" i="3"/>
  <c r="AB14" i="3"/>
  <c r="Z14" i="3"/>
  <c r="AF16" i="3" s="1"/>
  <c r="X14" i="3"/>
  <c r="U14" i="3"/>
  <c r="I14" i="3"/>
  <c r="C14" i="3"/>
  <c r="AJ13" i="3"/>
  <c r="AI13" i="3"/>
  <c r="AG13" i="3"/>
  <c r="AD13" i="3"/>
  <c r="AA13" i="3"/>
  <c r="W13" i="3"/>
  <c r="U13" i="3"/>
  <c r="I13" i="3"/>
  <c r="C13" i="3"/>
  <c r="AJ12" i="3"/>
  <c r="AI12" i="3"/>
  <c r="AF12" i="3"/>
  <c r="AC12" i="3"/>
  <c r="Z12" i="3"/>
  <c r="W12" i="3"/>
  <c r="T12" i="3"/>
  <c r="I12" i="3"/>
  <c r="C12" i="3"/>
  <c r="AJ11" i="3"/>
  <c r="AI11" i="3"/>
  <c r="AG11" i="3"/>
  <c r="AE11" i="3"/>
  <c r="AB11" i="3"/>
  <c r="Y11" i="3"/>
  <c r="T11" i="3"/>
  <c r="I11" i="3"/>
  <c r="C11" i="3"/>
  <c r="AH35" i="2"/>
  <c r="AH33" i="2"/>
  <c r="AG32" i="2"/>
  <c r="AG30" i="2"/>
  <c r="AF31" i="2"/>
  <c r="AE30" i="2"/>
  <c r="AE34" i="2"/>
  <c r="AD35" i="2"/>
  <c r="AD32" i="2"/>
  <c r="AC34" i="2"/>
  <c r="AC31" i="2"/>
  <c r="AB33" i="2"/>
  <c r="AB30" i="2"/>
  <c r="AA34" i="2"/>
  <c r="AA32" i="2"/>
  <c r="Z33" i="2"/>
  <c r="AF35" i="2" s="1"/>
  <c r="Z31" i="2"/>
  <c r="Y30" i="2"/>
  <c r="Y35" i="2"/>
  <c r="X34" i="2"/>
  <c r="X33" i="2"/>
  <c r="W32" i="2"/>
  <c r="W31" i="2"/>
  <c r="V35" i="2"/>
  <c r="V34" i="2"/>
  <c r="U33" i="2"/>
  <c r="U32" i="2"/>
  <c r="T31" i="2"/>
  <c r="T30" i="2"/>
  <c r="AH16" i="2"/>
  <c r="AH14" i="2"/>
  <c r="AG13" i="2"/>
  <c r="AG11" i="2"/>
  <c r="AF16" i="2"/>
  <c r="AF12" i="2"/>
  <c r="AE15" i="2"/>
  <c r="AE11" i="2"/>
  <c r="AD16" i="2"/>
  <c r="AD13" i="2"/>
  <c r="AC15" i="2"/>
  <c r="AC12" i="2"/>
  <c r="AB14" i="2"/>
  <c r="AB11" i="2"/>
  <c r="AA15" i="2"/>
  <c r="AA13" i="2"/>
  <c r="Z14" i="2"/>
  <c r="Z12" i="2"/>
  <c r="Y16" i="2"/>
  <c r="Y11" i="2"/>
  <c r="X15" i="2"/>
  <c r="X14" i="2"/>
  <c r="V16" i="2"/>
  <c r="V15" i="2"/>
  <c r="W13" i="2"/>
  <c r="W12" i="2"/>
  <c r="AH35" i="1"/>
  <c r="AH33" i="1"/>
  <c r="AG32" i="1"/>
  <c r="AG30" i="1"/>
  <c r="AF31" i="1"/>
  <c r="AE34" i="1"/>
  <c r="AE30" i="1"/>
  <c r="AD35" i="1"/>
  <c r="AD32" i="1"/>
  <c r="AC34" i="1"/>
  <c r="AC31" i="1"/>
  <c r="AB30" i="1"/>
  <c r="AB33" i="1"/>
  <c r="AA34" i="1"/>
  <c r="AA32" i="1"/>
  <c r="Z33" i="1"/>
  <c r="AF35" i="1" s="1"/>
  <c r="Z31" i="1"/>
  <c r="Y35" i="1"/>
  <c r="Y30" i="1"/>
  <c r="X34" i="1"/>
  <c r="X33" i="1"/>
  <c r="W32" i="1"/>
  <c r="W31" i="1"/>
  <c r="V35" i="1"/>
  <c r="V34" i="1"/>
  <c r="U33" i="1"/>
  <c r="U32" i="1"/>
  <c r="T31" i="1"/>
  <c r="T30" i="1"/>
  <c r="AH16" i="1"/>
  <c r="AH14" i="1"/>
  <c r="AG11" i="1"/>
  <c r="AG13" i="1"/>
  <c r="AF12" i="1"/>
  <c r="AE15" i="1"/>
  <c r="AE11" i="1"/>
  <c r="AD16" i="1"/>
  <c r="AD13" i="1"/>
  <c r="AC15" i="1"/>
  <c r="AC12" i="1"/>
  <c r="AB14" i="1"/>
  <c r="AB11" i="1"/>
  <c r="AA13" i="1"/>
  <c r="AA15" i="1"/>
  <c r="Z14" i="1"/>
  <c r="AF16" i="1" s="1"/>
  <c r="Z12" i="1"/>
  <c r="Y11" i="1"/>
  <c r="Y16" i="1"/>
  <c r="X15" i="1"/>
  <c r="X14" i="1"/>
  <c r="W13" i="1"/>
  <c r="W12" i="1"/>
  <c r="V16" i="1"/>
  <c r="V15" i="1"/>
  <c r="I74" i="2"/>
  <c r="I73" i="2"/>
  <c r="I72" i="2"/>
  <c r="I71" i="2"/>
  <c r="S66" i="2"/>
  <c r="H66" i="2"/>
  <c r="S60" i="2"/>
  <c r="H60" i="2"/>
  <c r="I44" i="2"/>
  <c r="C44" i="2"/>
  <c r="I43" i="2"/>
  <c r="C43" i="2"/>
  <c r="I42" i="2"/>
  <c r="C42" i="2"/>
  <c r="I41" i="2"/>
  <c r="C41" i="2"/>
  <c r="I40" i="2"/>
  <c r="C40" i="2"/>
  <c r="I39" i="2"/>
  <c r="C39" i="2"/>
  <c r="I38" i="2"/>
  <c r="C38" i="2"/>
  <c r="I37" i="2"/>
  <c r="C37" i="2"/>
  <c r="I36" i="2"/>
  <c r="C36" i="2"/>
  <c r="AJ35" i="2"/>
  <c r="AI35" i="2"/>
  <c r="I35" i="2"/>
  <c r="C35" i="2"/>
  <c r="AJ34" i="2"/>
  <c r="AI34" i="2"/>
  <c r="I34" i="2"/>
  <c r="C34" i="2"/>
  <c r="AJ33" i="2"/>
  <c r="AI33" i="2"/>
  <c r="I33" i="2"/>
  <c r="C33" i="2"/>
  <c r="AJ32" i="2"/>
  <c r="AI32" i="2"/>
  <c r="I32" i="2"/>
  <c r="C32" i="2"/>
  <c r="AJ31" i="2"/>
  <c r="AI31" i="2"/>
  <c r="I31" i="2"/>
  <c r="C31" i="2"/>
  <c r="AJ30" i="2"/>
  <c r="AI30" i="2"/>
  <c r="I30" i="2"/>
  <c r="C30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C17" i="2"/>
  <c r="AJ16" i="2"/>
  <c r="AI16" i="2"/>
  <c r="I16" i="2"/>
  <c r="C16" i="2"/>
  <c r="AJ15" i="2"/>
  <c r="AI15" i="2"/>
  <c r="I15" i="2"/>
  <c r="C15" i="2"/>
  <c r="AJ14" i="2"/>
  <c r="AI14" i="2"/>
  <c r="U14" i="2"/>
  <c r="I14" i="2"/>
  <c r="C14" i="2"/>
  <c r="AJ13" i="2"/>
  <c r="AI13" i="2"/>
  <c r="U13" i="2"/>
  <c r="I13" i="2"/>
  <c r="C13" i="2"/>
  <c r="AJ12" i="2"/>
  <c r="AI12" i="2"/>
  <c r="T12" i="2"/>
  <c r="I12" i="2"/>
  <c r="C12" i="2"/>
  <c r="AJ11" i="2"/>
  <c r="AI11" i="2"/>
  <c r="T11" i="2"/>
  <c r="I11" i="2"/>
  <c r="C11" i="2"/>
  <c r="AY35" i="3" l="1"/>
  <c r="AY32" i="3"/>
  <c r="AY33" i="3"/>
  <c r="AY37" i="3"/>
  <c r="AK15" i="3"/>
  <c r="AY31" i="3"/>
  <c r="AY34" i="3"/>
  <c r="AL35" i="2"/>
  <c r="AY36" i="3"/>
  <c r="AK35" i="2"/>
  <c r="AX37" i="3"/>
  <c r="AL31" i="2"/>
  <c r="AK32" i="2"/>
  <c r="AL32" i="2"/>
  <c r="AK31" i="2"/>
  <c r="AK34" i="2"/>
  <c r="AK33" i="2"/>
  <c r="AL33" i="2"/>
  <c r="AK30" i="2"/>
  <c r="AK16" i="2"/>
  <c r="AK14" i="2"/>
  <c r="AK13" i="2"/>
  <c r="AK15" i="2"/>
  <c r="AL12" i="3"/>
  <c r="AL16" i="3"/>
  <c r="AL11" i="3"/>
  <c r="AL14" i="3"/>
  <c r="AL15" i="3"/>
  <c r="AL13" i="3"/>
  <c r="AK16" i="3"/>
  <c r="AK14" i="3"/>
  <c r="AK13" i="3"/>
  <c r="AK12" i="3"/>
  <c r="AX32" i="3"/>
  <c r="AX33" i="3"/>
  <c r="AX36" i="3"/>
  <c r="AX34" i="3"/>
  <c r="AX35" i="3"/>
  <c r="AK11" i="3"/>
  <c r="AX30" i="3"/>
  <c r="AX31" i="3"/>
  <c r="AY30" i="3"/>
  <c r="AL34" i="2"/>
  <c r="AL30" i="2"/>
  <c r="AL11" i="2"/>
  <c r="AL16" i="2"/>
  <c r="AL15" i="2"/>
  <c r="AL14" i="2"/>
  <c r="AL13" i="2"/>
  <c r="AL12" i="2"/>
  <c r="AK12" i="2"/>
  <c r="AK11" i="2"/>
  <c r="U14" i="1"/>
  <c r="AL14" i="1" s="1"/>
  <c r="U13" i="1"/>
  <c r="AL13" i="1" s="1"/>
  <c r="T11" i="1"/>
  <c r="AL11" i="1" s="1"/>
  <c r="T12" i="1"/>
  <c r="AL12" i="1" s="1"/>
  <c r="I73" i="1"/>
  <c r="S66" i="1"/>
  <c r="I72" i="1" s="1"/>
  <c r="S60" i="1"/>
  <c r="I74" i="1" s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AJ35" i="1"/>
  <c r="AI35" i="1"/>
  <c r="AL35" i="1"/>
  <c r="I35" i="1"/>
  <c r="C35" i="1"/>
  <c r="AJ34" i="1"/>
  <c r="AI34" i="1"/>
  <c r="AL34" i="1"/>
  <c r="I34" i="1"/>
  <c r="C34" i="1"/>
  <c r="AJ33" i="1"/>
  <c r="AI33" i="1"/>
  <c r="AL33" i="1"/>
  <c r="I33" i="1"/>
  <c r="C33" i="1"/>
  <c r="AJ32" i="1"/>
  <c r="AI32" i="1"/>
  <c r="AL32" i="1"/>
  <c r="I32" i="1"/>
  <c r="C32" i="1"/>
  <c r="AJ31" i="1"/>
  <c r="AI31" i="1"/>
  <c r="AL31" i="1"/>
  <c r="I31" i="1"/>
  <c r="C31" i="1"/>
  <c r="AJ30" i="1"/>
  <c r="AI30" i="1"/>
  <c r="AL30" i="1"/>
  <c r="I30" i="1"/>
  <c r="C30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AJ16" i="1"/>
  <c r="AI16" i="1"/>
  <c r="AL16" i="1"/>
  <c r="I16" i="1"/>
  <c r="C16" i="1"/>
  <c r="AJ15" i="1"/>
  <c r="AI15" i="1"/>
  <c r="AL15" i="1"/>
  <c r="I15" i="1"/>
  <c r="C15" i="1"/>
  <c r="AJ14" i="1"/>
  <c r="AI14" i="1"/>
  <c r="I14" i="1"/>
  <c r="C14" i="1"/>
  <c r="AJ13" i="1"/>
  <c r="AI13" i="1"/>
  <c r="I13" i="1"/>
  <c r="C13" i="1"/>
  <c r="AJ12" i="1"/>
  <c r="AI12" i="1"/>
  <c r="I12" i="1"/>
  <c r="C12" i="1"/>
  <c r="AJ11" i="1"/>
  <c r="AI11" i="1"/>
  <c r="I11" i="1"/>
  <c r="C11" i="1"/>
  <c r="I71" i="1" l="1"/>
  <c r="AK35" i="1"/>
  <c r="AK13" i="1"/>
  <c r="AK14" i="1"/>
  <c r="AK32" i="1"/>
  <c r="AK31" i="1"/>
  <c r="AK30" i="1"/>
  <c r="AK34" i="1"/>
  <c r="AK33" i="1"/>
  <c r="AK16" i="1"/>
  <c r="AK15" i="1"/>
  <c r="AK11" i="1"/>
  <c r="AK12" i="1"/>
</calcChain>
</file>

<file path=xl/sharedStrings.xml><?xml version="1.0" encoding="utf-8"?>
<sst xmlns="http://schemas.openxmlformats.org/spreadsheetml/2006/main" count="1204" uniqueCount="106">
  <si>
    <t>punteggi e classifica</t>
  </si>
  <si>
    <t>n</t>
  </si>
  <si>
    <t>istituto</t>
  </si>
  <si>
    <t>vs</t>
  </si>
  <si>
    <t>risultato</t>
  </si>
  <si>
    <t>cl</t>
  </si>
  <si>
    <t>f</t>
  </si>
  <si>
    <t>s</t>
  </si>
  <si>
    <t>d</t>
  </si>
  <si>
    <t>pun</t>
  </si>
  <si>
    <t>-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</si>
  <si>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</si>
  <si>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</si>
  <si>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</si>
  <si>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</si>
  <si>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</si>
  <si>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</si>
  <si>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</si>
  <si>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</si>
  <si>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</si>
  <si>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</si>
  <si>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</si>
  <si>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</si>
  <si>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Semifinale uno</t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</si>
  <si>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arancio</t>
    </r>
  </si>
  <si>
    <t>Semifinale due</t>
  </si>
  <si>
    <t>Finale  3° - 4° posto</t>
  </si>
  <si>
    <t>perdente semifinale uno</t>
  </si>
  <si>
    <t>perdente semifinale due</t>
  </si>
  <si>
    <t>Finale 1° - 2° posto</t>
  </si>
  <si>
    <t>vincente semifinale uno</t>
  </si>
  <si>
    <t>vincente semifinale due</t>
  </si>
  <si>
    <t>classifica finale</t>
  </si>
  <si>
    <t>gold medal</t>
  </si>
  <si>
    <t>silver medal</t>
  </si>
  <si>
    <t>brown medal</t>
  </si>
  <si>
    <t>wood medal</t>
  </si>
  <si>
    <t>FASE PROVINCIALE 2019</t>
  </si>
  <si>
    <t>Girone Arancio CAMPO 1</t>
  </si>
  <si>
    <t>Girone Verde CAMPO 2</t>
  </si>
  <si>
    <t>Girone Azzurro CAMPO 3</t>
  </si>
  <si>
    <t>Girone Bianco CAMPO 4</t>
  </si>
  <si>
    <t>Girone Rosa CAMPO 5</t>
  </si>
  <si>
    <t>gara n°</t>
  </si>
  <si>
    <t>Gara numero</t>
  </si>
  <si>
    <t>Istituto</t>
  </si>
  <si>
    <t>punti</t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</si>
  <si>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azzurro</t>
    </r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</si>
  <si>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bianco</t>
    </r>
  </si>
  <si>
    <t>1A girone verde</t>
  </si>
  <si>
    <t>BASKET 3 vs 3 ALLIEVI</t>
  </si>
  <si>
    <t>Milano - 28 Febbraio 2019</t>
  </si>
  <si>
    <t>BASKET 3 vs 3 ALLIEVE</t>
  </si>
  <si>
    <t>Girone Giallo CAMPO 6</t>
  </si>
  <si>
    <t>PALLACANESTRO</t>
  </si>
  <si>
    <t>GIRONE GIALLO</t>
  </si>
  <si>
    <t>AAAAA</t>
  </si>
  <si>
    <t>BBBBB</t>
  </si>
  <si>
    <t>CCCCC</t>
  </si>
  <si>
    <t>DDDD</t>
  </si>
  <si>
    <t>GIRONE AZZURRO</t>
  </si>
  <si>
    <t>semifinale uno</t>
  </si>
  <si>
    <r>
      <t>1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giallo</t>
    </r>
  </si>
  <si>
    <r>
      <t>2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azzurro</t>
    </r>
  </si>
  <si>
    <t>semifinale due</t>
  </si>
  <si>
    <r>
      <t>2</t>
    </r>
    <r>
      <rPr>
        <b/>
        <vertAlign val="superscript"/>
        <sz val="8"/>
        <color indexed="56"/>
        <rFont val="Arial"/>
        <family val="2"/>
      </rPr>
      <t>A</t>
    </r>
    <r>
      <rPr>
        <b/>
        <sz val="8"/>
        <color indexed="56"/>
        <rFont val="Arial"/>
        <family val="2"/>
      </rPr>
      <t xml:space="preserve"> girone giallo</t>
    </r>
  </si>
  <si>
    <t>finale  3/4</t>
  </si>
  <si>
    <t xml:space="preserve"> finale1/2</t>
  </si>
  <si>
    <t>VINCITORE DEL TORNEO</t>
  </si>
  <si>
    <t>Allieve</t>
  </si>
  <si>
    <t>Milano 28 Febbraio 2019</t>
  </si>
  <si>
    <t>LS QUASIMODO</t>
  </si>
  <si>
    <t>IIS VARALLI</t>
  </si>
  <si>
    <t>ITI LAGRANGE</t>
  </si>
  <si>
    <t>DONATELLI PASCAL</t>
  </si>
  <si>
    <t>CAVALLERI PARABIAGO</t>
  </si>
  <si>
    <t>IS LEOPARDI</t>
  </si>
  <si>
    <t>IIS ALLENDE MI</t>
  </si>
  <si>
    <t>IIS EINAUDI MAGENTA</t>
  </si>
  <si>
    <t>LS VITTORIO VENETO</t>
  </si>
  <si>
    <t>ISS ALESSANDRINI</t>
  </si>
  <si>
    <t>ITIS MATTEI</t>
  </si>
  <si>
    <t>ITET MAGGIOLINI</t>
  </si>
  <si>
    <t>MARCONI MI</t>
  </si>
  <si>
    <t>ORIANI MAZZINI</t>
  </si>
  <si>
    <t>DON BOSCO MILANO</t>
  </si>
  <si>
    <t>COLLEGIO SAN CARLO</t>
  </si>
  <si>
    <t>GALILEI LUXEMBURG</t>
  </si>
  <si>
    <t>IIS CARDANO</t>
  </si>
  <si>
    <t>LICEO C REBORA</t>
  </si>
  <si>
    <t>LICEO QUASIMODO</t>
  </si>
  <si>
    <t xml:space="preserve"> CAVALLERI PARABIAGO</t>
  </si>
  <si>
    <t xml:space="preserve">campione </t>
  </si>
  <si>
    <t>LEONARDO DA VINCI</t>
  </si>
  <si>
    <t>DUDOVICK</t>
  </si>
  <si>
    <t>MAZZINI</t>
  </si>
  <si>
    <t>ALLENDE MI</t>
  </si>
  <si>
    <t>ALLENDE</t>
  </si>
  <si>
    <t>parabiago</t>
  </si>
  <si>
    <t>einaudi</t>
  </si>
  <si>
    <t>quasimodo</t>
  </si>
  <si>
    <t>cardano</t>
  </si>
  <si>
    <t>san carlo</t>
  </si>
  <si>
    <t>vittorio veneto</t>
  </si>
  <si>
    <t>maggiolini</t>
  </si>
  <si>
    <t>rebora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</si>
</sst>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00_ ;[Red]\-0.0000\ "/>
  </numFmts>
  <fonts count="30" x14ac:knownFonts="1">
    <font>
      <sz val="11"/>
      <color theme="1"/>
      <name val="Calibri"/>
      <family val="2"/>
      <scheme val="minor"/>
    </font>
    <font>
      <b/>
      <sz val="14"/>
      <color indexed="18"/>
      <name val="Tahoma"/>
      <family val="2"/>
    </font>
    <font>
      <sz val="12"/>
      <color indexed="10"/>
      <name val="Tahoma"/>
      <family val="2"/>
    </font>
    <font>
      <sz val="12"/>
      <color indexed="18"/>
      <name val="Tahoma"/>
      <family val="2"/>
    </font>
    <font>
      <b/>
      <sz val="18"/>
      <color indexed="18"/>
      <name val="Tahoma"/>
      <family val="2"/>
    </font>
    <font>
      <b/>
      <sz val="12"/>
      <color indexed="9"/>
      <name val="Tahoma"/>
      <family val="2"/>
    </font>
    <font>
      <b/>
      <sz val="12"/>
      <color indexed="18"/>
      <name val="Tahoma"/>
      <family val="2"/>
    </font>
    <font>
      <b/>
      <sz val="12"/>
      <name val="Verdana"/>
      <family val="2"/>
    </font>
    <font>
      <b/>
      <sz val="10"/>
      <color indexed="18"/>
      <name val="Tahoma"/>
      <family val="2"/>
    </font>
    <font>
      <sz val="10"/>
      <color indexed="18"/>
      <name val="Tahoma"/>
      <family val="2"/>
    </font>
    <font>
      <b/>
      <sz val="12"/>
      <color indexed="10"/>
      <name val="Tahoma"/>
      <family val="2"/>
    </font>
    <font>
      <b/>
      <sz val="11"/>
      <color indexed="18"/>
      <name val="Tahoma"/>
      <family val="2"/>
    </font>
    <font>
      <sz val="10"/>
      <color indexed="56"/>
      <name val="Arial"/>
    </font>
    <font>
      <b/>
      <sz val="12"/>
      <color indexed="56"/>
      <name val="Arial"/>
      <family val="2"/>
    </font>
    <font>
      <sz val="10"/>
      <color indexed="56"/>
      <name val="Tahoma"/>
      <family val="2"/>
    </font>
    <font>
      <b/>
      <sz val="12"/>
      <color indexed="56"/>
      <name val="Tahoma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8"/>
      <color indexed="56"/>
      <name val="Tahoma"/>
      <family val="2"/>
    </font>
    <font>
      <b/>
      <sz val="8"/>
      <color indexed="56"/>
      <name val="Arial"/>
      <family val="2"/>
    </font>
    <font>
      <b/>
      <vertAlign val="superscript"/>
      <sz val="8"/>
      <color indexed="56"/>
      <name val="Arial"/>
      <family val="2"/>
    </font>
    <font>
      <sz val="10"/>
      <name val="Tahoma"/>
      <family val="2"/>
    </font>
    <font>
      <b/>
      <sz val="12"/>
      <color indexed="18"/>
      <name val="Arial"/>
      <family val="2"/>
    </font>
    <font>
      <sz val="11"/>
      <color indexed="18"/>
      <name val="Tahoma"/>
      <family val="2"/>
    </font>
    <font>
      <sz val="10"/>
      <color indexed="18"/>
      <name val="Arial"/>
    </font>
    <font>
      <sz val="10"/>
      <name val="Arial"/>
    </font>
    <font>
      <sz val="10"/>
      <color indexed="56"/>
      <name val="Arial"/>
      <family val="2"/>
    </font>
    <font>
      <sz val="10"/>
      <color indexed="18"/>
      <name val="Arial"/>
      <family val="2"/>
    </font>
    <font>
      <b/>
      <sz val="11"/>
      <color indexed="56"/>
      <name val="Tahoma"/>
      <family val="2"/>
    </font>
    <font>
      <b/>
      <sz val="10"/>
      <color indexed="56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89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/>
    <xf numFmtId="0" fontId="7" fillId="0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" fontId="3" fillId="4" borderId="13" xfId="0" applyNumberFormat="1" applyFont="1" applyFill="1" applyBorder="1" applyAlignment="1" applyProtection="1">
      <alignment horizontal="center"/>
      <protection locked="0"/>
    </xf>
    <xf numFmtId="1" fontId="3" fillId="4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10" fillId="4" borderId="15" xfId="0" applyFont="1" applyFill="1" applyBorder="1" applyAlignment="1">
      <alignment horizontal="center"/>
    </xf>
    <xf numFmtId="0" fontId="11" fillId="4" borderId="15" xfId="0" applyFont="1" applyFill="1" applyBorder="1" applyAlignment="1" applyProtection="1">
      <alignment horizontal="left"/>
      <protection locked="0"/>
    </xf>
    <xf numFmtId="1" fontId="6" fillId="3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6" fillId="3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9" fillId="4" borderId="16" xfId="0" applyNumberFormat="1" applyFont="1" applyFill="1" applyBorder="1" applyAlignment="1">
      <alignment horizontal="center"/>
    </xf>
    <xf numFmtId="1" fontId="9" fillId="4" borderId="17" xfId="0" applyNumberFormat="1" applyFont="1" applyFill="1" applyBorder="1" applyAlignment="1">
      <alignment horizontal="center"/>
    </xf>
    <xf numFmtId="164" fontId="9" fillId="4" borderId="18" xfId="0" applyNumberFormat="1" applyFont="1" applyFill="1" applyBorder="1" applyAlignment="1">
      <alignment horizontal="center"/>
    </xf>
    <xf numFmtId="1" fontId="6" fillId="4" borderId="19" xfId="0" applyNumberFormat="1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horizontal="left"/>
      <protection locked="0"/>
    </xf>
    <xf numFmtId="1" fontId="6" fillId="3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9" fillId="4" borderId="21" xfId="0" applyNumberFormat="1" applyFont="1" applyFill="1" applyBorder="1" applyAlignment="1">
      <alignment horizontal="center"/>
    </xf>
    <xf numFmtId="1" fontId="9" fillId="4" borderId="22" xfId="0" applyNumberFormat="1" applyFont="1" applyFill="1" applyBorder="1" applyAlignment="1">
      <alignment horizontal="center"/>
    </xf>
    <xf numFmtId="164" fontId="9" fillId="4" borderId="23" xfId="0" applyNumberFormat="1" applyFont="1" applyFill="1" applyBorder="1" applyAlignment="1">
      <alignment horizontal="center"/>
    </xf>
    <xf numFmtId="1" fontId="6" fillId="4" borderId="24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1" fillId="4" borderId="25" xfId="0" applyFont="1" applyFill="1" applyBorder="1" applyAlignment="1" applyProtection="1">
      <alignment horizontal="left"/>
      <protection locked="0"/>
    </xf>
    <xf numFmtId="1" fontId="3" fillId="4" borderId="26" xfId="0" applyNumberFormat="1" applyFont="1" applyFill="1" applyBorder="1" applyAlignment="1">
      <alignment horizontal="center"/>
    </xf>
    <xf numFmtId="0" fontId="0" fillId="4" borderId="27" xfId="0" applyFill="1" applyBorder="1"/>
    <xf numFmtId="1" fontId="6" fillId="3" borderId="27" xfId="0" applyNumberFormat="1" applyFont="1" applyFill="1" applyBorder="1" applyAlignment="1">
      <alignment horizontal="center"/>
    </xf>
    <xf numFmtId="1" fontId="3" fillId="4" borderId="27" xfId="0" applyNumberFormat="1" applyFont="1" applyFill="1" applyBorder="1" applyAlignment="1">
      <alignment horizontal="center"/>
    </xf>
    <xf numFmtId="1" fontId="6" fillId="3" borderId="28" xfId="0" applyNumberFormat="1" applyFont="1" applyFill="1" applyBorder="1" applyAlignment="1">
      <alignment horizontal="center"/>
    </xf>
    <xf numFmtId="1" fontId="9" fillId="4" borderId="26" xfId="0" applyNumberFormat="1" applyFont="1" applyFill="1" applyBorder="1" applyAlignment="1">
      <alignment horizontal="center"/>
    </xf>
    <xf numFmtId="1" fontId="9" fillId="4" borderId="27" xfId="0" applyNumberFormat="1" applyFont="1" applyFill="1" applyBorder="1" applyAlignment="1">
      <alignment horizontal="center"/>
    </xf>
    <xf numFmtId="164" fontId="9" fillId="4" borderId="28" xfId="0" applyNumberFormat="1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1" fontId="3" fillId="4" borderId="25" xfId="0" applyNumberFormat="1" applyFont="1" applyFill="1" applyBorder="1" applyAlignment="1" applyProtection="1">
      <alignment horizontal="center"/>
      <protection locked="0"/>
    </xf>
    <xf numFmtId="1" fontId="3" fillId="4" borderId="25" xfId="0" applyNumberFormat="1" applyFont="1" applyFill="1" applyBorder="1" applyAlignment="1">
      <alignment horizontal="center"/>
    </xf>
    <xf numFmtId="0" fontId="0" fillId="3" borderId="30" xfId="0" applyFill="1" applyBorder="1"/>
    <xf numFmtId="0" fontId="0" fillId="0" borderId="0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5" borderId="2" xfId="0" applyFill="1" applyBorder="1"/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1" fontId="3" fillId="7" borderId="13" xfId="0" applyNumberFormat="1" applyFont="1" applyFill="1" applyBorder="1" applyAlignment="1" applyProtection="1">
      <alignment horizontal="center"/>
      <protection locked="0"/>
    </xf>
    <xf numFmtId="1" fontId="3" fillId="7" borderId="13" xfId="0" applyNumberFormat="1" applyFont="1" applyFill="1" applyBorder="1" applyAlignment="1">
      <alignment horizontal="center"/>
    </xf>
    <xf numFmtId="0" fontId="0" fillId="5" borderId="14" xfId="0" applyFill="1" applyBorder="1"/>
    <xf numFmtId="0" fontId="10" fillId="8" borderId="15" xfId="0" applyFont="1" applyFill="1" applyBorder="1" applyAlignment="1">
      <alignment horizontal="center"/>
    </xf>
    <xf numFmtId="0" fontId="11" fillId="8" borderId="15" xfId="0" applyFont="1" applyFill="1" applyBorder="1" applyAlignment="1" applyProtection="1">
      <alignment horizontal="left"/>
      <protection locked="0"/>
    </xf>
    <xf numFmtId="1" fontId="6" fillId="6" borderId="16" xfId="0" applyNumberFormat="1" applyFont="1" applyFill="1" applyBorder="1" applyAlignment="1">
      <alignment horizontal="center"/>
    </xf>
    <xf numFmtId="1" fontId="3" fillId="8" borderId="17" xfId="0" applyNumberFormat="1" applyFont="1" applyFill="1" applyBorder="1" applyAlignment="1">
      <alignment horizontal="center"/>
    </xf>
    <xf numFmtId="1" fontId="6" fillId="6" borderId="17" xfId="0" applyNumberFormat="1" applyFont="1" applyFill="1" applyBorder="1" applyAlignment="1">
      <alignment horizontal="center"/>
    </xf>
    <xf numFmtId="1" fontId="3" fillId="8" borderId="18" xfId="0" applyNumberFormat="1" applyFont="1" applyFill="1" applyBorder="1" applyAlignment="1">
      <alignment horizontal="center"/>
    </xf>
    <xf numFmtId="1" fontId="9" fillId="8" borderId="16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>
      <alignment horizontal="center"/>
    </xf>
    <xf numFmtId="164" fontId="9" fillId="8" borderId="18" xfId="0" applyNumberFormat="1" applyFont="1" applyFill="1" applyBorder="1" applyAlignment="1">
      <alignment horizontal="center"/>
    </xf>
    <xf numFmtId="1" fontId="6" fillId="8" borderId="19" xfId="0" applyNumberFormat="1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1" fontId="3" fillId="7" borderId="20" xfId="0" applyNumberFormat="1" applyFont="1" applyFill="1" applyBorder="1" applyAlignment="1" applyProtection="1">
      <alignment horizontal="center"/>
      <protection locked="0"/>
    </xf>
    <xf numFmtId="1" fontId="3" fillId="7" borderId="20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1" fillId="8" borderId="20" xfId="0" applyFont="1" applyFill="1" applyBorder="1" applyAlignment="1" applyProtection="1">
      <alignment horizontal="left"/>
      <protection locked="0"/>
    </xf>
    <xf numFmtId="1" fontId="6" fillId="6" borderId="21" xfId="0" applyNumberFormat="1" applyFont="1" applyFill="1" applyBorder="1" applyAlignment="1">
      <alignment horizontal="center"/>
    </xf>
    <xf numFmtId="1" fontId="3" fillId="8" borderId="22" xfId="0" applyNumberFormat="1" applyFont="1" applyFill="1" applyBorder="1" applyAlignment="1">
      <alignment horizontal="center"/>
    </xf>
    <xf numFmtId="1" fontId="6" fillId="6" borderId="22" xfId="0" applyNumberFormat="1" applyFont="1" applyFill="1" applyBorder="1" applyAlignment="1">
      <alignment horizontal="center"/>
    </xf>
    <xf numFmtId="1" fontId="3" fillId="8" borderId="23" xfId="0" applyNumberFormat="1" applyFont="1" applyFill="1" applyBorder="1" applyAlignment="1">
      <alignment horizontal="center"/>
    </xf>
    <xf numFmtId="1" fontId="9" fillId="8" borderId="21" xfId="0" applyNumberFormat="1" applyFont="1" applyFill="1" applyBorder="1" applyAlignment="1">
      <alignment horizontal="center"/>
    </xf>
    <xf numFmtId="1" fontId="9" fillId="8" borderId="22" xfId="0" applyNumberFormat="1" applyFont="1" applyFill="1" applyBorder="1" applyAlignment="1">
      <alignment horizontal="center"/>
    </xf>
    <xf numFmtId="164" fontId="9" fillId="8" borderId="23" xfId="0" applyNumberFormat="1" applyFont="1" applyFill="1" applyBorder="1" applyAlignment="1">
      <alignment horizontal="center"/>
    </xf>
    <xf numFmtId="1" fontId="6" fillId="8" borderId="24" xfId="0" applyNumberFormat="1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" fontId="3" fillId="7" borderId="14" xfId="0" applyNumberFormat="1" applyFont="1" applyFill="1" applyBorder="1" applyAlignment="1" applyProtection="1">
      <alignment horizontal="center"/>
      <protection locked="0"/>
    </xf>
    <xf numFmtId="1" fontId="3" fillId="7" borderId="14" xfId="0" applyNumberFormat="1" applyFont="1" applyFill="1" applyBorder="1" applyAlignment="1">
      <alignment horizontal="center"/>
    </xf>
    <xf numFmtId="1" fontId="3" fillId="8" borderId="21" xfId="0" applyNumberFormat="1" applyFont="1" applyFill="1" applyBorder="1" applyAlignment="1">
      <alignment horizontal="center"/>
    </xf>
    <xf numFmtId="1" fontId="6" fillId="6" borderId="23" xfId="0" applyNumberFormat="1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1" fillId="8" borderId="25" xfId="0" applyFont="1" applyFill="1" applyBorder="1" applyAlignment="1" applyProtection="1">
      <alignment horizontal="left"/>
      <protection locked="0"/>
    </xf>
    <xf numFmtId="1" fontId="3" fillId="8" borderId="26" xfId="0" applyNumberFormat="1" applyFont="1" applyFill="1" applyBorder="1" applyAlignment="1">
      <alignment horizontal="center"/>
    </xf>
    <xf numFmtId="0" fontId="0" fillId="8" borderId="27" xfId="0" applyFill="1" applyBorder="1"/>
    <xf numFmtId="1" fontId="6" fillId="6" borderId="27" xfId="0" applyNumberFormat="1" applyFont="1" applyFill="1" applyBorder="1" applyAlignment="1">
      <alignment horizontal="center"/>
    </xf>
    <xf numFmtId="1" fontId="3" fillId="8" borderId="27" xfId="0" applyNumberFormat="1" applyFont="1" applyFill="1" applyBorder="1" applyAlignment="1">
      <alignment horizontal="center"/>
    </xf>
    <xf numFmtId="1" fontId="6" fillId="6" borderId="28" xfId="0" applyNumberFormat="1" applyFont="1" applyFill="1" applyBorder="1" applyAlignment="1">
      <alignment horizontal="center"/>
    </xf>
    <xf numFmtId="1" fontId="9" fillId="8" borderId="26" xfId="0" applyNumberFormat="1" applyFont="1" applyFill="1" applyBorder="1" applyAlignment="1">
      <alignment horizontal="center"/>
    </xf>
    <xf numFmtId="1" fontId="9" fillId="8" borderId="27" xfId="0" applyNumberFormat="1" applyFont="1" applyFill="1" applyBorder="1" applyAlignment="1">
      <alignment horizontal="center"/>
    </xf>
    <xf numFmtId="164" fontId="9" fillId="8" borderId="28" xfId="0" applyNumberFormat="1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1" fontId="3" fillId="7" borderId="25" xfId="0" applyNumberFormat="1" applyFont="1" applyFill="1" applyBorder="1" applyAlignment="1" applyProtection="1">
      <alignment horizontal="center"/>
      <protection locked="0"/>
    </xf>
    <xf numFmtId="1" fontId="3" fillId="7" borderId="25" xfId="0" applyNumberFormat="1" applyFont="1" applyFill="1" applyBorder="1" applyAlignment="1">
      <alignment horizontal="center"/>
    </xf>
    <xf numFmtId="0" fontId="0" fillId="5" borderId="30" xfId="0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/>
    <xf numFmtId="0" fontId="15" fillId="0" borderId="31" xfId="0" applyFont="1" applyFill="1" applyBorder="1" applyAlignment="1" applyProtection="1">
      <alignment horizontal="right"/>
      <protection locked="0"/>
    </xf>
    <xf numFmtId="0" fontId="15" fillId="0" borderId="31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7" fillId="0" borderId="19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9" xfId="0" applyFont="1" applyFill="1" applyBorder="1" applyAlignment="1"/>
    <xf numFmtId="0" fontId="12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/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0" fillId="9" borderId="2" xfId="0" applyFill="1" applyBorder="1"/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1" fontId="3" fillId="10" borderId="13" xfId="0" applyNumberFormat="1" applyFont="1" applyFill="1" applyBorder="1" applyAlignment="1" applyProtection="1">
      <alignment horizontal="center"/>
      <protection locked="0"/>
    </xf>
    <xf numFmtId="1" fontId="3" fillId="10" borderId="13" xfId="0" applyNumberFormat="1" applyFont="1" applyFill="1" applyBorder="1" applyAlignment="1">
      <alignment horizontal="center"/>
    </xf>
    <xf numFmtId="0" fontId="0" fillId="10" borderId="14" xfId="0" applyFill="1" applyBorder="1"/>
    <xf numFmtId="0" fontId="10" fillId="10" borderId="15" xfId="0" applyFont="1" applyFill="1" applyBorder="1" applyAlignment="1">
      <alignment horizontal="center"/>
    </xf>
    <xf numFmtId="0" fontId="11" fillId="10" borderId="15" xfId="0" applyFont="1" applyFill="1" applyBorder="1" applyAlignment="1" applyProtection="1">
      <alignment horizontal="left"/>
      <protection locked="0"/>
    </xf>
    <xf numFmtId="1" fontId="6" fillId="10" borderId="16" xfId="0" applyNumberFormat="1" applyFont="1" applyFill="1" applyBorder="1" applyAlignment="1">
      <alignment horizontal="center"/>
    </xf>
    <xf numFmtId="1" fontId="3" fillId="10" borderId="17" xfId="0" applyNumberFormat="1" applyFont="1" applyFill="1" applyBorder="1" applyAlignment="1">
      <alignment horizontal="center"/>
    </xf>
    <xf numFmtId="1" fontId="6" fillId="10" borderId="17" xfId="0" applyNumberFormat="1" applyFont="1" applyFill="1" applyBorder="1" applyAlignment="1">
      <alignment horizontal="center"/>
    </xf>
    <xf numFmtId="1" fontId="3" fillId="10" borderId="18" xfId="0" applyNumberFormat="1" applyFont="1" applyFill="1" applyBorder="1" applyAlignment="1">
      <alignment horizontal="center"/>
    </xf>
    <xf numFmtId="1" fontId="9" fillId="10" borderId="16" xfId="0" applyNumberFormat="1" applyFont="1" applyFill="1" applyBorder="1" applyAlignment="1">
      <alignment horizontal="center"/>
    </xf>
    <xf numFmtId="1" fontId="9" fillId="10" borderId="17" xfId="0" applyNumberFormat="1" applyFont="1" applyFill="1" applyBorder="1" applyAlignment="1">
      <alignment horizontal="center"/>
    </xf>
    <xf numFmtId="164" fontId="9" fillId="10" borderId="18" xfId="0" applyNumberFormat="1" applyFont="1" applyFill="1" applyBorder="1" applyAlignment="1">
      <alignment horizontal="center"/>
    </xf>
    <xf numFmtId="1" fontId="6" fillId="10" borderId="19" xfId="0" applyNumberFormat="1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1" fontId="3" fillId="10" borderId="20" xfId="0" applyNumberFormat="1" applyFont="1" applyFill="1" applyBorder="1" applyAlignment="1" applyProtection="1">
      <alignment horizontal="center"/>
      <protection locked="0"/>
    </xf>
    <xf numFmtId="1" fontId="3" fillId="10" borderId="20" xfId="0" applyNumberFormat="1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1" fillId="10" borderId="20" xfId="0" applyFont="1" applyFill="1" applyBorder="1" applyAlignment="1" applyProtection="1">
      <alignment horizontal="left"/>
      <protection locked="0"/>
    </xf>
    <xf numFmtId="1" fontId="6" fillId="10" borderId="21" xfId="0" applyNumberFormat="1" applyFont="1" applyFill="1" applyBorder="1" applyAlignment="1">
      <alignment horizontal="center"/>
    </xf>
    <xf numFmtId="1" fontId="3" fillId="10" borderId="22" xfId="0" applyNumberFormat="1" applyFont="1" applyFill="1" applyBorder="1" applyAlignment="1">
      <alignment horizontal="center"/>
    </xf>
    <xf numFmtId="1" fontId="6" fillId="10" borderId="22" xfId="0" applyNumberFormat="1" applyFont="1" applyFill="1" applyBorder="1" applyAlignment="1">
      <alignment horizontal="center"/>
    </xf>
    <xf numFmtId="1" fontId="3" fillId="10" borderId="23" xfId="0" applyNumberFormat="1" applyFont="1" applyFill="1" applyBorder="1" applyAlignment="1">
      <alignment horizontal="center"/>
    </xf>
    <xf numFmtId="1" fontId="9" fillId="10" borderId="21" xfId="0" applyNumberFormat="1" applyFont="1" applyFill="1" applyBorder="1" applyAlignment="1">
      <alignment horizontal="center"/>
    </xf>
    <xf numFmtId="1" fontId="9" fillId="10" borderId="22" xfId="0" applyNumberFormat="1" applyFont="1" applyFill="1" applyBorder="1" applyAlignment="1">
      <alignment horizontal="center"/>
    </xf>
    <xf numFmtId="164" fontId="9" fillId="10" borderId="23" xfId="0" applyNumberFormat="1" applyFont="1" applyFill="1" applyBorder="1" applyAlignment="1">
      <alignment horizontal="center"/>
    </xf>
    <xf numFmtId="1" fontId="6" fillId="10" borderId="24" xfId="0" applyNumberFormat="1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1" fontId="3" fillId="10" borderId="14" xfId="0" applyNumberFormat="1" applyFont="1" applyFill="1" applyBorder="1" applyAlignment="1" applyProtection="1">
      <alignment horizontal="center"/>
      <protection locked="0"/>
    </xf>
    <xf numFmtId="1" fontId="3" fillId="10" borderId="14" xfId="0" applyNumberFormat="1" applyFont="1" applyFill="1" applyBorder="1" applyAlignment="1">
      <alignment horizontal="center"/>
    </xf>
    <xf numFmtId="1" fontId="3" fillId="10" borderId="21" xfId="0" applyNumberFormat="1" applyFont="1" applyFill="1" applyBorder="1" applyAlignment="1">
      <alignment horizontal="center"/>
    </xf>
    <xf numFmtId="1" fontId="6" fillId="10" borderId="23" xfId="0" applyNumberFormat="1" applyFont="1" applyFill="1" applyBorder="1" applyAlignment="1">
      <alignment horizontal="center"/>
    </xf>
    <xf numFmtId="0" fontId="10" fillId="10" borderId="25" xfId="0" applyFont="1" applyFill="1" applyBorder="1" applyAlignment="1">
      <alignment horizontal="center"/>
    </xf>
    <xf numFmtId="0" fontId="11" fillId="10" borderId="25" xfId="0" applyFont="1" applyFill="1" applyBorder="1" applyAlignment="1" applyProtection="1">
      <alignment horizontal="left"/>
      <protection locked="0"/>
    </xf>
    <xf numFmtId="1" fontId="3" fillId="10" borderId="26" xfId="0" applyNumberFormat="1" applyFont="1" applyFill="1" applyBorder="1" applyAlignment="1">
      <alignment horizontal="center"/>
    </xf>
    <xf numFmtId="0" fontId="0" fillId="10" borderId="27" xfId="0" applyFill="1" applyBorder="1"/>
    <xf numFmtId="1" fontId="6" fillId="10" borderId="27" xfId="0" applyNumberFormat="1" applyFont="1" applyFill="1" applyBorder="1" applyAlignment="1">
      <alignment horizontal="center"/>
    </xf>
    <xf numFmtId="1" fontId="3" fillId="10" borderId="27" xfId="0" applyNumberFormat="1" applyFont="1" applyFill="1" applyBorder="1" applyAlignment="1">
      <alignment horizontal="center"/>
    </xf>
    <xf numFmtId="1" fontId="6" fillId="10" borderId="28" xfId="0" applyNumberFormat="1" applyFont="1" applyFill="1" applyBorder="1" applyAlignment="1">
      <alignment horizontal="center"/>
    </xf>
    <xf numFmtId="1" fontId="9" fillId="10" borderId="26" xfId="0" applyNumberFormat="1" applyFont="1" applyFill="1" applyBorder="1" applyAlignment="1">
      <alignment horizontal="center"/>
    </xf>
    <xf numFmtId="1" fontId="9" fillId="10" borderId="27" xfId="0" applyNumberFormat="1" applyFont="1" applyFill="1" applyBorder="1" applyAlignment="1">
      <alignment horizontal="center"/>
    </xf>
    <xf numFmtId="164" fontId="9" fillId="10" borderId="28" xfId="0" applyNumberFormat="1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/>
    </xf>
    <xf numFmtId="1" fontId="3" fillId="10" borderId="25" xfId="0" applyNumberFormat="1" applyFont="1" applyFill="1" applyBorder="1" applyAlignment="1" applyProtection="1">
      <alignment horizontal="center"/>
      <protection locked="0"/>
    </xf>
    <xf numFmtId="1" fontId="3" fillId="10" borderId="25" xfId="0" applyNumberFormat="1" applyFont="1" applyFill="1" applyBorder="1" applyAlignment="1">
      <alignment horizontal="center"/>
    </xf>
    <xf numFmtId="0" fontId="0" fillId="10" borderId="30" xfId="0" applyFill="1" applyBorder="1"/>
    <xf numFmtId="0" fontId="5" fillId="11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0" fillId="11" borderId="2" xfId="0" applyFill="1" applyBorder="1"/>
    <xf numFmtId="0" fontId="6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1" fontId="3" fillId="11" borderId="13" xfId="0" applyNumberFormat="1" applyFont="1" applyFill="1" applyBorder="1" applyAlignment="1" applyProtection="1">
      <alignment horizontal="center"/>
      <protection locked="0"/>
    </xf>
    <xf numFmtId="1" fontId="3" fillId="11" borderId="13" xfId="0" applyNumberFormat="1" applyFont="1" applyFill="1" applyBorder="1" applyAlignment="1">
      <alignment horizontal="center"/>
    </xf>
    <xf numFmtId="0" fontId="0" fillId="11" borderId="14" xfId="0" applyFill="1" applyBorder="1"/>
    <xf numFmtId="0" fontId="10" fillId="11" borderId="15" xfId="0" applyFont="1" applyFill="1" applyBorder="1" applyAlignment="1">
      <alignment horizontal="center"/>
    </xf>
    <xf numFmtId="1" fontId="6" fillId="11" borderId="16" xfId="0" applyNumberFormat="1" applyFont="1" applyFill="1" applyBorder="1" applyAlignment="1">
      <alignment horizontal="center"/>
    </xf>
    <xf numFmtId="1" fontId="3" fillId="11" borderId="17" xfId="0" applyNumberFormat="1" applyFont="1" applyFill="1" applyBorder="1" applyAlignment="1">
      <alignment horizontal="center"/>
    </xf>
    <xf numFmtId="1" fontId="6" fillId="11" borderId="17" xfId="0" applyNumberFormat="1" applyFont="1" applyFill="1" applyBorder="1" applyAlignment="1">
      <alignment horizontal="center"/>
    </xf>
    <xf numFmtId="1" fontId="3" fillId="11" borderId="18" xfId="0" applyNumberFormat="1" applyFont="1" applyFill="1" applyBorder="1" applyAlignment="1">
      <alignment horizontal="center"/>
    </xf>
    <xf numFmtId="1" fontId="9" fillId="11" borderId="16" xfId="0" applyNumberFormat="1" applyFont="1" applyFill="1" applyBorder="1" applyAlignment="1">
      <alignment horizontal="center"/>
    </xf>
    <xf numFmtId="1" fontId="9" fillId="11" borderId="17" xfId="0" applyNumberFormat="1" applyFont="1" applyFill="1" applyBorder="1" applyAlignment="1">
      <alignment horizontal="center"/>
    </xf>
    <xf numFmtId="164" fontId="9" fillId="11" borderId="18" xfId="0" applyNumberFormat="1" applyFont="1" applyFill="1" applyBorder="1" applyAlignment="1">
      <alignment horizontal="center"/>
    </xf>
    <xf numFmtId="1" fontId="6" fillId="11" borderId="19" xfId="0" applyNumberFormat="1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1" fontId="3" fillId="11" borderId="20" xfId="0" applyNumberFormat="1" applyFont="1" applyFill="1" applyBorder="1" applyAlignment="1" applyProtection="1">
      <alignment horizontal="center"/>
      <protection locked="0"/>
    </xf>
    <xf numFmtId="1" fontId="3" fillId="11" borderId="20" xfId="0" applyNumberFormat="1" applyFont="1" applyFill="1" applyBorder="1" applyAlignment="1">
      <alignment horizontal="center"/>
    </xf>
    <xf numFmtId="0" fontId="10" fillId="11" borderId="20" xfId="0" applyFont="1" applyFill="1" applyBorder="1" applyAlignment="1">
      <alignment horizontal="center"/>
    </xf>
    <xf numFmtId="0" fontId="11" fillId="11" borderId="20" xfId="0" applyFont="1" applyFill="1" applyBorder="1" applyAlignment="1" applyProtection="1">
      <alignment horizontal="left"/>
      <protection locked="0"/>
    </xf>
    <xf numFmtId="1" fontId="6" fillId="11" borderId="21" xfId="0" applyNumberFormat="1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6" fillId="11" borderId="22" xfId="0" applyNumberFormat="1" applyFont="1" applyFill="1" applyBorder="1" applyAlignment="1">
      <alignment horizontal="center"/>
    </xf>
    <xf numFmtId="1" fontId="3" fillId="11" borderId="23" xfId="0" applyNumberFormat="1" applyFont="1" applyFill="1" applyBorder="1" applyAlignment="1">
      <alignment horizontal="center"/>
    </xf>
    <xf numFmtId="1" fontId="9" fillId="11" borderId="21" xfId="0" applyNumberFormat="1" applyFont="1" applyFill="1" applyBorder="1" applyAlignment="1">
      <alignment horizontal="center"/>
    </xf>
    <xf numFmtId="1" fontId="9" fillId="11" borderId="22" xfId="0" applyNumberFormat="1" applyFont="1" applyFill="1" applyBorder="1" applyAlignment="1">
      <alignment horizontal="center"/>
    </xf>
    <xf numFmtId="164" fontId="9" fillId="11" borderId="23" xfId="0" applyNumberFormat="1" applyFont="1" applyFill="1" applyBorder="1" applyAlignment="1">
      <alignment horizontal="center"/>
    </xf>
    <xf numFmtId="1" fontId="6" fillId="11" borderId="24" xfId="0" applyNumberFormat="1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1" fontId="3" fillId="11" borderId="14" xfId="0" applyNumberFormat="1" applyFont="1" applyFill="1" applyBorder="1" applyAlignment="1" applyProtection="1">
      <alignment horizontal="center"/>
      <protection locked="0"/>
    </xf>
    <xf numFmtId="1" fontId="3" fillId="11" borderId="14" xfId="0" applyNumberFormat="1" applyFont="1" applyFill="1" applyBorder="1" applyAlignment="1">
      <alignment horizontal="center"/>
    </xf>
    <xf numFmtId="1" fontId="3" fillId="11" borderId="21" xfId="0" applyNumberFormat="1" applyFont="1" applyFill="1" applyBorder="1" applyAlignment="1">
      <alignment horizontal="center"/>
    </xf>
    <xf numFmtId="1" fontId="6" fillId="11" borderId="23" xfId="0" applyNumberFormat="1" applyFont="1" applyFill="1" applyBorder="1" applyAlignment="1">
      <alignment horizontal="center"/>
    </xf>
    <xf numFmtId="0" fontId="10" fillId="11" borderId="25" xfId="0" applyFont="1" applyFill="1" applyBorder="1" applyAlignment="1">
      <alignment horizontal="center"/>
    </xf>
    <xf numFmtId="0" fontId="11" fillId="11" borderId="25" xfId="0" applyFont="1" applyFill="1" applyBorder="1" applyAlignment="1" applyProtection="1">
      <alignment horizontal="left"/>
      <protection locked="0"/>
    </xf>
    <xf numFmtId="1" fontId="3" fillId="11" borderId="26" xfId="0" applyNumberFormat="1" applyFont="1" applyFill="1" applyBorder="1" applyAlignment="1">
      <alignment horizontal="center"/>
    </xf>
    <xf numFmtId="0" fontId="0" fillId="11" borderId="27" xfId="0" applyFill="1" applyBorder="1"/>
    <xf numFmtId="1" fontId="6" fillId="11" borderId="27" xfId="0" applyNumberFormat="1" applyFont="1" applyFill="1" applyBorder="1" applyAlignment="1">
      <alignment horizontal="center"/>
    </xf>
    <xf numFmtId="1" fontId="3" fillId="11" borderId="27" xfId="0" applyNumberFormat="1" applyFont="1" applyFill="1" applyBorder="1" applyAlignment="1">
      <alignment horizontal="center"/>
    </xf>
    <xf numFmtId="1" fontId="6" fillId="11" borderId="28" xfId="0" applyNumberFormat="1" applyFont="1" applyFill="1" applyBorder="1" applyAlignment="1">
      <alignment horizontal="center"/>
    </xf>
    <xf numFmtId="1" fontId="9" fillId="11" borderId="26" xfId="0" applyNumberFormat="1" applyFont="1" applyFill="1" applyBorder="1" applyAlignment="1">
      <alignment horizontal="center"/>
    </xf>
    <xf numFmtId="1" fontId="9" fillId="11" borderId="27" xfId="0" applyNumberFormat="1" applyFont="1" applyFill="1" applyBorder="1" applyAlignment="1">
      <alignment horizontal="center"/>
    </xf>
    <xf numFmtId="164" fontId="9" fillId="11" borderId="28" xfId="0" applyNumberFormat="1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3" fillId="11" borderId="30" xfId="0" applyFont="1" applyFill="1" applyBorder="1" applyAlignment="1">
      <alignment horizontal="center"/>
    </xf>
    <xf numFmtId="1" fontId="3" fillId="11" borderId="25" xfId="0" applyNumberFormat="1" applyFont="1" applyFill="1" applyBorder="1" applyAlignment="1" applyProtection="1">
      <alignment horizontal="center"/>
      <protection locked="0"/>
    </xf>
    <xf numFmtId="1" fontId="3" fillId="11" borderId="25" xfId="0" applyNumberFormat="1" applyFont="1" applyFill="1" applyBorder="1" applyAlignment="1">
      <alignment horizontal="center"/>
    </xf>
    <xf numFmtId="0" fontId="0" fillId="11" borderId="30" xfId="0" applyFill="1" applyBorder="1"/>
    <xf numFmtId="0" fontId="5" fillId="13" borderId="1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0" fillId="13" borderId="2" xfId="0" applyFill="1" applyBorder="1"/>
    <xf numFmtId="0" fontId="6" fillId="13" borderId="7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1" fontId="3" fillId="14" borderId="13" xfId="0" applyNumberFormat="1" applyFont="1" applyFill="1" applyBorder="1" applyAlignment="1" applyProtection="1">
      <alignment horizontal="center"/>
      <protection locked="0"/>
    </xf>
    <xf numFmtId="1" fontId="3" fillId="14" borderId="13" xfId="0" applyNumberFormat="1" applyFont="1" applyFill="1" applyBorder="1" applyAlignment="1">
      <alignment horizontal="center"/>
    </xf>
    <xf numFmtId="0" fontId="0" fillId="14" borderId="14" xfId="0" applyFill="1" applyBorder="1"/>
    <xf numFmtId="0" fontId="10" fillId="14" borderId="15" xfId="0" applyFont="1" applyFill="1" applyBorder="1" applyAlignment="1">
      <alignment horizontal="center"/>
    </xf>
    <xf numFmtId="1" fontId="6" fillId="14" borderId="16" xfId="0" applyNumberFormat="1" applyFont="1" applyFill="1" applyBorder="1" applyAlignment="1">
      <alignment horizontal="center"/>
    </xf>
    <xf numFmtId="1" fontId="3" fillId="14" borderId="17" xfId="0" applyNumberFormat="1" applyFont="1" applyFill="1" applyBorder="1" applyAlignment="1">
      <alignment horizontal="center"/>
    </xf>
    <xf numFmtId="1" fontId="6" fillId="14" borderId="17" xfId="0" applyNumberFormat="1" applyFont="1" applyFill="1" applyBorder="1" applyAlignment="1">
      <alignment horizontal="center"/>
    </xf>
    <xf numFmtId="1" fontId="3" fillId="14" borderId="18" xfId="0" applyNumberFormat="1" applyFont="1" applyFill="1" applyBorder="1" applyAlignment="1">
      <alignment horizontal="center"/>
    </xf>
    <xf numFmtId="1" fontId="9" fillId="14" borderId="16" xfId="0" applyNumberFormat="1" applyFont="1" applyFill="1" applyBorder="1" applyAlignment="1">
      <alignment horizontal="center"/>
    </xf>
    <xf numFmtId="1" fontId="9" fillId="14" borderId="17" xfId="0" applyNumberFormat="1" applyFont="1" applyFill="1" applyBorder="1" applyAlignment="1">
      <alignment horizontal="center"/>
    </xf>
    <xf numFmtId="164" fontId="9" fillId="14" borderId="18" xfId="0" applyNumberFormat="1" applyFont="1" applyFill="1" applyBorder="1" applyAlignment="1">
      <alignment horizontal="center"/>
    </xf>
    <xf numFmtId="1" fontId="6" fillId="14" borderId="19" xfId="0" applyNumberFormat="1" applyFont="1" applyFill="1" applyBorder="1" applyAlignment="1">
      <alignment horizontal="center"/>
    </xf>
    <xf numFmtId="0" fontId="9" fillId="14" borderId="20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1" fontId="3" fillId="14" borderId="20" xfId="0" applyNumberFormat="1" applyFont="1" applyFill="1" applyBorder="1" applyAlignment="1" applyProtection="1">
      <alignment horizontal="center"/>
      <protection locked="0"/>
    </xf>
    <xf numFmtId="1" fontId="3" fillId="14" borderId="20" xfId="0" applyNumberFormat="1" applyFont="1" applyFill="1" applyBorder="1" applyAlignment="1">
      <alignment horizontal="center"/>
    </xf>
    <xf numFmtId="0" fontId="10" fillId="14" borderId="20" xfId="0" applyFont="1" applyFill="1" applyBorder="1" applyAlignment="1">
      <alignment horizontal="center"/>
    </xf>
    <xf numFmtId="0" fontId="11" fillId="14" borderId="20" xfId="0" applyFont="1" applyFill="1" applyBorder="1" applyAlignment="1" applyProtection="1">
      <alignment horizontal="left"/>
      <protection locked="0"/>
    </xf>
    <xf numFmtId="1" fontId="6" fillId="14" borderId="21" xfId="0" applyNumberFormat="1" applyFont="1" applyFill="1" applyBorder="1" applyAlignment="1">
      <alignment horizontal="center"/>
    </xf>
    <xf numFmtId="1" fontId="3" fillId="14" borderId="22" xfId="0" applyNumberFormat="1" applyFont="1" applyFill="1" applyBorder="1" applyAlignment="1">
      <alignment horizontal="center"/>
    </xf>
    <xf numFmtId="1" fontId="6" fillId="14" borderId="22" xfId="0" applyNumberFormat="1" applyFont="1" applyFill="1" applyBorder="1" applyAlignment="1">
      <alignment horizontal="center"/>
    </xf>
    <xf numFmtId="1" fontId="3" fillId="14" borderId="23" xfId="0" applyNumberFormat="1" applyFont="1" applyFill="1" applyBorder="1" applyAlignment="1">
      <alignment horizontal="center"/>
    </xf>
    <xf numFmtId="1" fontId="9" fillId="14" borderId="21" xfId="0" applyNumberFormat="1" applyFont="1" applyFill="1" applyBorder="1" applyAlignment="1">
      <alignment horizontal="center"/>
    </xf>
    <xf numFmtId="1" fontId="9" fillId="14" borderId="22" xfId="0" applyNumberFormat="1" applyFont="1" applyFill="1" applyBorder="1" applyAlignment="1">
      <alignment horizontal="center"/>
    </xf>
    <xf numFmtId="164" fontId="9" fillId="14" borderId="23" xfId="0" applyNumberFormat="1" applyFont="1" applyFill="1" applyBorder="1" applyAlignment="1">
      <alignment horizontal="center"/>
    </xf>
    <xf numFmtId="1" fontId="6" fillId="14" borderId="24" xfId="0" applyNumberFormat="1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3" fillId="14" borderId="14" xfId="0" applyFont="1" applyFill="1" applyBorder="1" applyAlignment="1">
      <alignment horizontal="center"/>
    </xf>
    <xf numFmtId="1" fontId="3" fillId="14" borderId="14" xfId="0" applyNumberFormat="1" applyFont="1" applyFill="1" applyBorder="1" applyAlignment="1" applyProtection="1">
      <alignment horizontal="center"/>
      <protection locked="0"/>
    </xf>
    <xf numFmtId="1" fontId="3" fillId="14" borderId="14" xfId="0" applyNumberFormat="1" applyFont="1" applyFill="1" applyBorder="1" applyAlignment="1">
      <alignment horizontal="center"/>
    </xf>
    <xf numFmtId="1" fontId="3" fillId="14" borderId="21" xfId="0" applyNumberFormat="1" applyFont="1" applyFill="1" applyBorder="1" applyAlignment="1">
      <alignment horizontal="center"/>
    </xf>
    <xf numFmtId="1" fontId="6" fillId="14" borderId="23" xfId="0" applyNumberFormat="1" applyFont="1" applyFill="1" applyBorder="1" applyAlignment="1">
      <alignment horizontal="center"/>
    </xf>
    <xf numFmtId="0" fontId="10" fillId="14" borderId="25" xfId="0" applyFont="1" applyFill="1" applyBorder="1" applyAlignment="1">
      <alignment horizontal="center"/>
    </xf>
    <xf numFmtId="0" fontId="11" fillId="14" borderId="25" xfId="0" applyFont="1" applyFill="1" applyBorder="1" applyAlignment="1" applyProtection="1">
      <alignment horizontal="left"/>
      <protection locked="0"/>
    </xf>
    <xf numFmtId="1" fontId="3" fillId="14" borderId="26" xfId="0" applyNumberFormat="1" applyFont="1" applyFill="1" applyBorder="1" applyAlignment="1">
      <alignment horizontal="center"/>
    </xf>
    <xf numFmtId="0" fontId="0" fillId="14" borderId="27" xfId="0" applyFill="1" applyBorder="1"/>
    <xf numFmtId="1" fontId="6" fillId="14" borderId="27" xfId="0" applyNumberFormat="1" applyFont="1" applyFill="1" applyBorder="1" applyAlignment="1">
      <alignment horizontal="center"/>
    </xf>
    <xf numFmtId="1" fontId="3" fillId="14" borderId="27" xfId="0" applyNumberFormat="1" applyFont="1" applyFill="1" applyBorder="1" applyAlignment="1">
      <alignment horizontal="center"/>
    </xf>
    <xf numFmtId="1" fontId="6" fillId="14" borderId="28" xfId="0" applyNumberFormat="1" applyFont="1" applyFill="1" applyBorder="1" applyAlignment="1">
      <alignment horizontal="center"/>
    </xf>
    <xf numFmtId="1" fontId="9" fillId="14" borderId="26" xfId="0" applyNumberFormat="1" applyFont="1" applyFill="1" applyBorder="1" applyAlignment="1">
      <alignment horizontal="center"/>
    </xf>
    <xf numFmtId="1" fontId="9" fillId="14" borderId="27" xfId="0" applyNumberFormat="1" applyFont="1" applyFill="1" applyBorder="1" applyAlignment="1">
      <alignment horizontal="center"/>
    </xf>
    <xf numFmtId="164" fontId="9" fillId="14" borderId="28" xfId="0" applyNumberFormat="1" applyFont="1" applyFill="1" applyBorder="1" applyAlignment="1">
      <alignment horizontal="center"/>
    </xf>
    <xf numFmtId="0" fontId="9" fillId="14" borderId="30" xfId="0" applyFont="1" applyFill="1" applyBorder="1" applyAlignment="1">
      <alignment horizontal="center"/>
    </xf>
    <xf numFmtId="0" fontId="3" fillId="14" borderId="30" xfId="0" applyFont="1" applyFill="1" applyBorder="1" applyAlignment="1">
      <alignment horizontal="center"/>
    </xf>
    <xf numFmtId="1" fontId="3" fillId="14" borderId="25" xfId="0" applyNumberFormat="1" applyFont="1" applyFill="1" applyBorder="1" applyAlignment="1" applyProtection="1">
      <alignment horizontal="center"/>
      <protection locked="0"/>
    </xf>
    <xf numFmtId="1" fontId="3" fillId="14" borderId="25" xfId="0" applyNumberFormat="1" applyFont="1" applyFill="1" applyBorder="1" applyAlignment="1">
      <alignment horizontal="center"/>
    </xf>
    <xf numFmtId="0" fontId="0" fillId="14" borderId="30" xfId="0" applyFill="1" applyBorder="1"/>
    <xf numFmtId="0" fontId="5" fillId="15" borderId="2" xfId="0" applyFont="1" applyFill="1" applyBorder="1" applyAlignment="1">
      <alignment horizontal="center" vertical="center"/>
    </xf>
    <xf numFmtId="0" fontId="0" fillId="15" borderId="2" xfId="0" applyFill="1" applyBorder="1" applyAlignment="1">
      <alignment vertical="center"/>
    </xf>
    <xf numFmtId="0" fontId="6" fillId="15" borderId="2" xfId="0" applyFont="1" applyFill="1" applyBorder="1" applyAlignment="1">
      <alignment vertical="center"/>
    </xf>
    <xf numFmtId="0" fontId="6" fillId="15" borderId="8" xfId="0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8" fillId="15" borderId="31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/>
    </xf>
    <xf numFmtId="2" fontId="3" fillId="17" borderId="3" xfId="0" applyNumberFormat="1" applyFont="1" applyFill="1" applyBorder="1" applyAlignment="1">
      <alignment horizontal="center" vertical="center"/>
    </xf>
    <xf numFmtId="1" fontId="3" fillId="17" borderId="41" xfId="0" applyNumberFormat="1" applyFont="1" applyFill="1" applyBorder="1" applyAlignment="1" applyProtection="1">
      <alignment horizontal="center" vertical="center"/>
      <protection locked="0"/>
    </xf>
    <xf numFmtId="1" fontId="3" fillId="16" borderId="41" xfId="0" applyNumberFormat="1" applyFont="1" applyFill="1" applyBorder="1" applyAlignment="1">
      <alignment horizontal="center" vertical="center"/>
    </xf>
    <xf numFmtId="1" fontId="3" fillId="16" borderId="42" xfId="0" applyNumberFormat="1" applyFont="1" applyFill="1" applyBorder="1" applyAlignment="1" applyProtection="1">
      <alignment horizontal="center" vertical="center"/>
      <protection locked="0"/>
    </xf>
    <xf numFmtId="0" fontId="0" fillId="15" borderId="19" xfId="0" applyFill="1" applyBorder="1" applyAlignment="1">
      <alignment vertical="center"/>
    </xf>
    <xf numFmtId="0" fontId="10" fillId="16" borderId="43" xfId="0" applyFont="1" applyFill="1" applyBorder="1" applyAlignment="1">
      <alignment horizontal="center" vertical="center"/>
    </xf>
    <xf numFmtId="1" fontId="6" fillId="12" borderId="40" xfId="0" applyNumberFormat="1" applyFont="1" applyFill="1" applyBorder="1" applyAlignment="1">
      <alignment horizontal="center" vertical="center"/>
    </xf>
    <xf numFmtId="1" fontId="6" fillId="12" borderId="41" xfId="0" applyNumberFormat="1" applyFont="1" applyFill="1" applyBorder="1" applyAlignment="1">
      <alignment horizontal="center" vertical="center"/>
    </xf>
    <xf numFmtId="1" fontId="3" fillId="16" borderId="42" xfId="0" applyNumberFormat="1" applyFont="1" applyFill="1" applyBorder="1" applyAlignment="1">
      <alignment horizontal="center" vertical="center"/>
    </xf>
    <xf numFmtId="1" fontId="9" fillId="16" borderId="45" xfId="0" applyNumberFormat="1" applyFont="1" applyFill="1" applyBorder="1" applyAlignment="1">
      <alignment horizontal="center" vertical="center"/>
    </xf>
    <xf numFmtId="1" fontId="9" fillId="16" borderId="46" xfId="0" applyNumberFormat="1" applyFont="1" applyFill="1" applyBorder="1" applyAlignment="1">
      <alignment horizontal="center" vertical="center"/>
    </xf>
    <xf numFmtId="164" fontId="9" fillId="16" borderId="46" xfId="0" applyNumberFormat="1" applyFont="1" applyFill="1" applyBorder="1" applyAlignment="1">
      <alignment horizontal="center" vertical="center"/>
    </xf>
    <xf numFmtId="1" fontId="6" fillId="16" borderId="47" xfId="0" applyNumberFormat="1" applyFont="1" applyFill="1" applyBorder="1" applyAlignment="1">
      <alignment horizontal="center" vertical="center"/>
    </xf>
    <xf numFmtId="0" fontId="1" fillId="16" borderId="48" xfId="0" applyFont="1" applyFill="1" applyBorder="1" applyAlignment="1">
      <alignment horizontal="center" vertical="center"/>
    </xf>
    <xf numFmtId="2" fontId="3" fillId="17" borderId="24" xfId="0" applyNumberFormat="1" applyFont="1" applyFill="1" applyBorder="1" applyAlignment="1">
      <alignment horizontal="center" vertical="center"/>
    </xf>
    <xf numFmtId="1" fontId="3" fillId="17" borderId="49" xfId="0" applyNumberFormat="1" applyFont="1" applyFill="1" applyBorder="1" applyAlignment="1" applyProtection="1">
      <alignment horizontal="center" vertical="center"/>
      <protection locked="0"/>
    </xf>
    <xf numFmtId="1" fontId="3" fillId="16" borderId="49" xfId="0" applyNumberFormat="1" applyFont="1" applyFill="1" applyBorder="1" applyAlignment="1">
      <alignment horizontal="center" vertical="center"/>
    </xf>
    <xf numFmtId="1" fontId="3" fillId="16" borderId="50" xfId="0" applyNumberFormat="1" applyFont="1" applyFill="1" applyBorder="1" applyAlignment="1" applyProtection="1">
      <alignment horizontal="center" vertical="center"/>
      <protection locked="0"/>
    </xf>
    <xf numFmtId="0" fontId="10" fillId="16" borderId="48" xfId="0" applyFont="1" applyFill="1" applyBorder="1" applyAlignment="1">
      <alignment horizontal="center" vertical="center"/>
    </xf>
    <xf numFmtId="0" fontId="11" fillId="16" borderId="51" xfId="0" applyFont="1" applyFill="1" applyBorder="1" applyAlignment="1" applyProtection="1">
      <alignment horizontal="left" vertical="center"/>
      <protection locked="0"/>
    </xf>
    <xf numFmtId="1" fontId="6" fillId="12" borderId="48" xfId="0" applyNumberFormat="1" applyFont="1" applyFill="1" applyBorder="1" applyAlignment="1">
      <alignment horizontal="center" vertical="center"/>
    </xf>
    <xf numFmtId="1" fontId="6" fillId="12" borderId="49" xfId="0" applyNumberFormat="1" applyFont="1" applyFill="1" applyBorder="1" applyAlignment="1">
      <alignment horizontal="center" vertical="center"/>
    </xf>
    <xf numFmtId="1" fontId="3" fillId="16" borderId="50" xfId="0" applyNumberFormat="1" applyFont="1" applyFill="1" applyBorder="1" applyAlignment="1">
      <alignment horizontal="center" vertical="center"/>
    </xf>
    <xf numFmtId="1" fontId="9" fillId="16" borderId="52" xfId="0" applyNumberFormat="1" applyFont="1" applyFill="1" applyBorder="1" applyAlignment="1">
      <alignment horizontal="center" vertical="center"/>
    </xf>
    <xf numFmtId="1" fontId="9" fillId="16" borderId="49" xfId="0" applyNumberFormat="1" applyFont="1" applyFill="1" applyBorder="1" applyAlignment="1">
      <alignment horizontal="center" vertical="center"/>
    </xf>
    <xf numFmtId="164" fontId="9" fillId="16" borderId="49" xfId="0" applyNumberFormat="1" applyFont="1" applyFill="1" applyBorder="1" applyAlignment="1">
      <alignment horizontal="center" vertical="center"/>
    </xf>
    <xf numFmtId="1" fontId="6" fillId="16" borderId="50" xfId="0" applyNumberFormat="1" applyFont="1" applyFill="1" applyBorder="1" applyAlignment="1">
      <alignment horizontal="center" vertical="center"/>
    </xf>
    <xf numFmtId="2" fontId="3" fillId="17" borderId="19" xfId="0" applyNumberFormat="1" applyFont="1" applyFill="1" applyBorder="1" applyAlignment="1">
      <alignment horizontal="center" vertical="center"/>
    </xf>
    <xf numFmtId="0" fontId="10" fillId="16" borderId="53" xfId="0" applyFont="1" applyFill="1" applyBorder="1" applyAlignment="1">
      <alignment horizontal="center" vertical="center"/>
    </xf>
    <xf numFmtId="0" fontId="11" fillId="16" borderId="54" xfId="0" applyFont="1" applyFill="1" applyBorder="1" applyAlignment="1" applyProtection="1">
      <alignment horizontal="left" vertical="center"/>
      <protection locked="0"/>
    </xf>
    <xf numFmtId="1" fontId="3" fillId="16" borderId="48" xfId="0" applyNumberFormat="1" applyFont="1" applyFill="1" applyBorder="1" applyAlignment="1">
      <alignment horizontal="center" vertical="center"/>
    </xf>
    <xf numFmtId="1" fontId="9" fillId="16" borderId="55" xfId="0" applyNumberFormat="1" applyFont="1" applyFill="1" applyBorder="1" applyAlignment="1">
      <alignment horizontal="center" vertical="center"/>
    </xf>
    <xf numFmtId="1" fontId="9" fillId="16" borderId="56" xfId="0" applyNumberFormat="1" applyFont="1" applyFill="1" applyBorder="1" applyAlignment="1">
      <alignment horizontal="center" vertical="center"/>
    </xf>
    <xf numFmtId="164" fontId="9" fillId="16" borderId="56" xfId="0" applyNumberFormat="1" applyFont="1" applyFill="1" applyBorder="1" applyAlignment="1">
      <alignment horizontal="center" vertical="center"/>
    </xf>
    <xf numFmtId="1" fontId="6" fillId="16" borderId="57" xfId="0" applyNumberFormat="1" applyFont="1" applyFill="1" applyBorder="1" applyAlignment="1">
      <alignment horizontal="center" vertical="center"/>
    </xf>
    <xf numFmtId="1" fontId="6" fillId="15" borderId="50" xfId="0" applyNumberFormat="1" applyFont="1" applyFill="1" applyBorder="1" applyAlignment="1">
      <alignment horizontal="center" vertical="center"/>
    </xf>
    <xf numFmtId="1" fontId="3" fillId="16" borderId="51" xfId="0" applyNumberFormat="1" applyFont="1" applyFill="1" applyBorder="1" applyAlignment="1">
      <alignment horizontal="center" vertical="center"/>
    </xf>
    <xf numFmtId="1" fontId="9" fillId="16" borderId="48" xfId="0" applyNumberFormat="1" applyFont="1" applyFill="1" applyBorder="1" applyAlignment="1">
      <alignment horizontal="center" vertical="center"/>
    </xf>
    <xf numFmtId="0" fontId="10" fillId="16" borderId="58" xfId="0" applyFont="1" applyFill="1" applyBorder="1" applyAlignment="1">
      <alignment horizontal="center" vertical="center"/>
    </xf>
    <xf numFmtId="0" fontId="11" fillId="16" borderId="59" xfId="0" applyFont="1" applyFill="1" applyBorder="1" applyAlignment="1" applyProtection="1">
      <alignment horizontal="left" vertical="center"/>
      <protection locked="0"/>
    </xf>
    <xf numFmtId="1" fontId="3" fillId="16" borderId="58" xfId="0" applyNumberFormat="1" applyFont="1" applyFill="1" applyBorder="1" applyAlignment="1">
      <alignment horizontal="center" vertical="center"/>
    </xf>
    <xf numFmtId="1" fontId="3" fillId="16" borderId="60" xfId="0" applyNumberFormat="1" applyFont="1" applyFill="1" applyBorder="1" applyAlignment="1">
      <alignment horizontal="center" vertical="center"/>
    </xf>
    <xf numFmtId="1" fontId="6" fillId="12" borderId="60" xfId="0" applyNumberFormat="1" applyFont="1" applyFill="1" applyBorder="1" applyAlignment="1">
      <alignment horizontal="center" vertical="center"/>
    </xf>
    <xf numFmtId="1" fontId="6" fillId="15" borderId="61" xfId="0" applyNumberFormat="1" applyFont="1" applyFill="1" applyBorder="1" applyAlignment="1">
      <alignment horizontal="center" vertical="center"/>
    </xf>
    <xf numFmtId="1" fontId="9" fillId="16" borderId="58" xfId="0" applyNumberFormat="1" applyFont="1" applyFill="1" applyBorder="1" applyAlignment="1">
      <alignment horizontal="center" vertical="center"/>
    </xf>
    <xf numFmtId="1" fontId="9" fillId="16" borderId="60" xfId="0" applyNumberFormat="1" applyFont="1" applyFill="1" applyBorder="1" applyAlignment="1">
      <alignment horizontal="center" vertical="center"/>
    </xf>
    <xf numFmtId="164" fontId="9" fillId="16" borderId="60" xfId="0" applyNumberFormat="1" applyFont="1" applyFill="1" applyBorder="1" applyAlignment="1">
      <alignment horizontal="center" vertical="center"/>
    </xf>
    <xf numFmtId="1" fontId="6" fillId="16" borderId="61" xfId="0" applyNumberFormat="1" applyFont="1" applyFill="1" applyBorder="1" applyAlignment="1">
      <alignment horizontal="center" vertical="center"/>
    </xf>
    <xf numFmtId="0" fontId="0" fillId="16" borderId="1" xfId="0" applyFill="1" applyBorder="1" applyAlignment="1" applyProtection="1">
      <alignment vertical="center"/>
      <protection locked="0"/>
    </xf>
    <xf numFmtId="0" fontId="0" fillId="16" borderId="2" xfId="0" applyFill="1" applyBorder="1" applyAlignment="1" applyProtection="1">
      <alignment horizontal="center" vertical="center"/>
      <protection locked="0"/>
    </xf>
    <xf numFmtId="0" fontId="0" fillId="16" borderId="2" xfId="0" applyFill="1" applyBorder="1" applyAlignment="1" applyProtection="1">
      <alignment vertical="center"/>
      <protection locked="0"/>
    </xf>
    <xf numFmtId="0" fontId="0" fillId="16" borderId="3" xfId="0" applyFill="1" applyBorder="1" applyAlignment="1" applyProtection="1">
      <alignment vertical="center"/>
      <protection locked="0"/>
    </xf>
    <xf numFmtId="0" fontId="0" fillId="16" borderId="29" xfId="0" applyFill="1" applyBorder="1" applyAlignment="1" applyProtection="1">
      <alignment vertical="center"/>
      <protection locked="0"/>
    </xf>
    <xf numFmtId="0" fontId="0" fillId="16" borderId="0" xfId="0" applyFill="1" applyBorder="1" applyAlignment="1" applyProtection="1">
      <alignment horizontal="center" vertical="center"/>
      <protection locked="0"/>
    </xf>
    <xf numFmtId="0" fontId="0" fillId="16" borderId="0" xfId="0" applyFill="1" applyBorder="1" applyAlignment="1" applyProtection="1">
      <alignment vertical="center"/>
      <protection locked="0"/>
    </xf>
    <xf numFmtId="0" fontId="0" fillId="16" borderId="19" xfId="0" applyFill="1" applyBorder="1" applyAlignment="1" applyProtection="1">
      <alignment vertical="center"/>
      <protection locked="0"/>
    </xf>
    <xf numFmtId="0" fontId="1" fillId="16" borderId="58" xfId="0" applyFont="1" applyFill="1" applyBorder="1" applyAlignment="1">
      <alignment horizontal="center" vertical="center"/>
    </xf>
    <xf numFmtId="2" fontId="3" fillId="17" borderId="25" xfId="0" applyNumberFormat="1" applyFont="1" applyFill="1" applyBorder="1" applyAlignment="1">
      <alignment horizontal="center" vertical="center"/>
    </xf>
    <xf numFmtId="1" fontId="3" fillId="17" borderId="60" xfId="0" applyNumberFormat="1" applyFont="1" applyFill="1" applyBorder="1" applyAlignment="1" applyProtection="1">
      <alignment horizontal="center" vertical="center"/>
      <protection locked="0"/>
    </xf>
    <xf numFmtId="1" fontId="3" fillId="16" borderId="61" xfId="0" applyNumberFormat="1" applyFont="1" applyFill="1" applyBorder="1" applyAlignment="1" applyProtection="1">
      <alignment horizontal="center" vertical="center"/>
      <protection locked="0"/>
    </xf>
    <xf numFmtId="0" fontId="0" fillId="15" borderId="30" xfId="0" applyFill="1" applyBorder="1" applyAlignment="1">
      <alignment vertical="center"/>
    </xf>
    <xf numFmtId="0" fontId="0" fillId="16" borderId="7" xfId="0" applyFill="1" applyBorder="1" applyAlignment="1" applyProtection="1">
      <alignment vertical="center"/>
      <protection locked="0"/>
    </xf>
    <xf numFmtId="0" fontId="0" fillId="16" borderId="8" xfId="0" applyFill="1" applyBorder="1" applyAlignment="1" applyProtection="1">
      <alignment horizontal="center" vertical="center"/>
      <protection locked="0"/>
    </xf>
    <xf numFmtId="0" fontId="0" fillId="16" borderId="8" xfId="0" applyFill="1" applyBorder="1" applyAlignment="1" applyProtection="1">
      <alignment vertical="center"/>
      <protection locked="0"/>
    </xf>
    <xf numFmtId="0" fontId="0" fillId="16" borderId="9" xfId="0" applyFill="1" applyBorder="1" applyAlignment="1" applyProtection="1">
      <alignment vertical="center"/>
      <protection locked="0"/>
    </xf>
    <xf numFmtId="0" fontId="1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horizontal="center" vertical="center"/>
    </xf>
    <xf numFmtId="2" fontId="3" fillId="11" borderId="7" xfId="0" applyNumberFormat="1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1" fontId="3" fillId="11" borderId="8" xfId="0" applyNumberFormat="1" applyFont="1" applyFill="1" applyBorder="1" applyAlignment="1" applyProtection="1">
      <alignment horizontal="center" vertical="center"/>
      <protection locked="0"/>
    </xf>
    <xf numFmtId="1" fontId="3" fillId="11" borderId="8" xfId="0" applyNumberFormat="1" applyFont="1" applyFill="1" applyBorder="1" applyAlignment="1">
      <alignment horizontal="center" vertical="center"/>
    </xf>
    <xf numFmtId="0" fontId="0" fillId="11" borderId="8" xfId="0" applyFill="1" applyBorder="1" applyAlignment="1">
      <alignment vertical="center"/>
    </xf>
    <xf numFmtId="0" fontId="0" fillId="11" borderId="8" xfId="0" applyFill="1" applyBorder="1" applyAlignment="1" applyProtection="1">
      <alignment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0" fillId="11" borderId="0" xfId="0" applyFill="1" applyBorder="1" applyAlignment="1" applyProtection="1">
      <alignment vertical="center"/>
      <protection locked="0"/>
    </xf>
    <xf numFmtId="0" fontId="0" fillId="11" borderId="0" xfId="0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5" fillId="20" borderId="31" xfId="0" applyFont="1" applyFill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center"/>
      <protection locked="0"/>
    </xf>
    <xf numFmtId="0" fontId="9" fillId="11" borderId="13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9" fillId="14" borderId="20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9" fillId="14" borderId="30" xfId="0" applyFont="1" applyFill="1" applyBorder="1" applyAlignment="1">
      <alignment horizontal="center"/>
    </xf>
    <xf numFmtId="0" fontId="11" fillId="14" borderId="15" xfId="0" applyFont="1" applyFill="1" applyBorder="1" applyAlignment="1" applyProtection="1">
      <alignment horizontal="left"/>
      <protection locked="0"/>
    </xf>
    <xf numFmtId="0" fontId="11" fillId="21" borderId="44" xfId="0" applyFont="1" applyFill="1" applyBorder="1" applyAlignment="1" applyProtection="1">
      <alignment horizontal="left" vertical="center"/>
      <protection locked="0"/>
    </xf>
    <xf numFmtId="0" fontId="11" fillId="21" borderId="51" xfId="0" applyFont="1" applyFill="1" applyBorder="1" applyAlignment="1" applyProtection="1">
      <alignment horizontal="left" vertical="center"/>
      <protection locked="0"/>
    </xf>
    <xf numFmtId="0" fontId="11" fillId="11" borderId="15" xfId="0" applyFont="1" applyFill="1" applyBorder="1" applyAlignment="1" applyProtection="1">
      <alignment horizontal="left"/>
      <protection locked="0"/>
    </xf>
    <xf numFmtId="0" fontId="15" fillId="11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/>
    <xf numFmtId="0" fontId="15" fillId="11" borderId="31" xfId="0" applyFont="1" applyFill="1" applyBorder="1" applyAlignment="1" applyProtection="1">
      <alignment horizontal="right"/>
      <protection locked="0"/>
    </xf>
    <xf numFmtId="0" fontId="15" fillId="11" borderId="0" xfId="0" applyFont="1" applyFill="1" applyBorder="1" applyAlignment="1">
      <alignment horizontal="center"/>
    </xf>
    <xf numFmtId="0" fontId="15" fillId="11" borderId="31" xfId="0" applyFont="1" applyFill="1" applyBorder="1" applyAlignment="1" applyProtection="1">
      <alignment horizontal="left"/>
      <protection locked="0"/>
    </xf>
    <xf numFmtId="0" fontId="17" fillId="11" borderId="0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vertical="center"/>
    </xf>
    <xf numFmtId="0" fontId="19" fillId="11" borderId="0" xfId="0" applyFont="1" applyFill="1" applyBorder="1" applyAlignment="1"/>
    <xf numFmtId="0" fontId="17" fillId="11" borderId="0" xfId="0" applyFont="1" applyFill="1" applyBorder="1" applyAlignment="1">
      <alignment horizontal="center"/>
    </xf>
    <xf numFmtId="0" fontId="17" fillId="11" borderId="19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1" borderId="8" xfId="0" applyFont="1" applyFill="1" applyBorder="1" applyAlignment="1"/>
    <xf numFmtId="0" fontId="12" fillId="11" borderId="9" xfId="0" applyFont="1" applyFill="1" applyBorder="1" applyAlignment="1"/>
    <xf numFmtId="0" fontId="12" fillId="11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0" fontId="12" fillId="11" borderId="0" xfId="0" applyFont="1" applyFill="1" applyAlignment="1"/>
    <xf numFmtId="0" fontId="12" fillId="11" borderId="29" xfId="0" applyFont="1" applyFill="1" applyBorder="1" applyAlignment="1">
      <alignment horizontal="center"/>
    </xf>
    <xf numFmtId="0" fontId="12" fillId="11" borderId="0" xfId="0" applyFont="1" applyFill="1" applyBorder="1" applyAlignment="1"/>
    <xf numFmtId="0" fontId="12" fillId="11" borderId="0" xfId="0" applyFont="1" applyFill="1" applyBorder="1" applyAlignment="1">
      <alignment horizontal="center"/>
    </xf>
    <xf numFmtId="0" fontId="12" fillId="11" borderId="19" xfId="0" applyFont="1" applyFill="1" applyBorder="1" applyAlignment="1"/>
    <xf numFmtId="0" fontId="11" fillId="19" borderId="20" xfId="0" applyFont="1" applyFill="1" applyBorder="1" applyAlignment="1" applyProtection="1">
      <alignment horizontal="left"/>
      <protection locked="0"/>
    </xf>
    <xf numFmtId="0" fontId="11" fillId="22" borderId="20" xfId="0" applyFont="1" applyFill="1" applyBorder="1" applyAlignment="1" applyProtection="1">
      <alignment horizontal="left"/>
      <protection locked="0"/>
    </xf>
    <xf numFmtId="0" fontId="25" fillId="0" borderId="0" xfId="1" applyFill="1" applyAlignment="1">
      <alignment horizontal="center"/>
    </xf>
    <xf numFmtId="0" fontId="25" fillId="0" borderId="0" xfId="1" applyFill="1"/>
    <xf numFmtId="0" fontId="25" fillId="0" borderId="0" xfId="1" applyAlignment="1">
      <alignment horizontal="center"/>
    </xf>
    <xf numFmtId="0" fontId="5" fillId="15" borderId="1" xfId="1" applyFont="1" applyFill="1" applyBorder="1" applyAlignment="1">
      <alignment horizontal="center"/>
    </xf>
    <xf numFmtId="0" fontId="5" fillId="15" borderId="2" xfId="1" applyFont="1" applyFill="1" applyBorder="1" applyAlignment="1">
      <alignment horizontal="center"/>
    </xf>
    <xf numFmtId="0" fontId="25" fillId="15" borderId="2" xfId="1" applyFill="1" applyBorder="1"/>
    <xf numFmtId="0" fontId="25" fillId="0" borderId="0" xfId="1" applyFill="1" applyBorder="1"/>
    <xf numFmtId="0" fontId="6" fillId="15" borderId="7" xfId="1" applyFont="1" applyFill="1" applyBorder="1" applyAlignment="1">
      <alignment horizontal="center"/>
    </xf>
    <xf numFmtId="0" fontId="6" fillId="15" borderId="8" xfId="1" applyFont="1" applyFill="1" applyBorder="1" applyAlignment="1">
      <alignment horizontal="center"/>
    </xf>
    <xf numFmtId="0" fontId="7" fillId="15" borderId="0" xfId="1" applyFont="1" applyFill="1" applyBorder="1" applyAlignment="1">
      <alignment horizontal="center"/>
    </xf>
    <xf numFmtId="0" fontId="8" fillId="15" borderId="8" xfId="1" applyFont="1" applyFill="1" applyBorder="1" applyAlignment="1">
      <alignment horizontal="center"/>
    </xf>
    <xf numFmtId="0" fontId="8" fillId="15" borderId="9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9" fillId="16" borderId="32" xfId="1" applyFont="1" applyFill="1" applyBorder="1" applyAlignment="1">
      <alignment horizontal="center"/>
    </xf>
    <xf numFmtId="0" fontId="3" fillId="16" borderId="33" xfId="1" applyFont="1" applyFill="1" applyBorder="1" applyAlignment="1">
      <alignment horizontal="center"/>
    </xf>
    <xf numFmtId="1" fontId="3" fillId="16" borderId="33" xfId="1" applyNumberFormat="1" applyFont="1" applyFill="1" applyBorder="1" applyAlignment="1" applyProtection="1">
      <alignment horizontal="center"/>
      <protection locked="0"/>
    </xf>
    <xf numFmtId="1" fontId="3" fillId="16" borderId="33" xfId="1" applyNumberFormat="1" applyFont="1" applyFill="1" applyBorder="1" applyAlignment="1">
      <alignment horizontal="center"/>
    </xf>
    <xf numFmtId="1" fontId="3" fillId="16" borderId="34" xfId="1" applyNumberFormat="1" applyFont="1" applyFill="1" applyBorder="1" applyAlignment="1" applyProtection="1">
      <alignment horizontal="center"/>
      <protection locked="0"/>
    </xf>
    <xf numFmtId="0" fontId="25" fillId="15" borderId="14" xfId="1" applyFill="1" applyBorder="1"/>
    <xf numFmtId="0" fontId="10" fillId="16" borderId="0" xfId="1" applyFont="1" applyFill="1" applyBorder="1" applyAlignment="1">
      <alignment horizontal="center"/>
    </xf>
    <xf numFmtId="0" fontId="11" fillId="16" borderId="0" xfId="1" applyFont="1" applyFill="1" applyBorder="1" applyAlignment="1" applyProtection="1">
      <alignment horizontal="left"/>
      <protection locked="0"/>
    </xf>
    <xf numFmtId="1" fontId="6" fillId="15" borderId="0" xfId="1" applyNumberFormat="1" applyFont="1" applyFill="1" applyBorder="1" applyAlignment="1">
      <alignment horizontal="center"/>
    </xf>
    <xf numFmtId="1" fontId="3" fillId="16" borderId="0" xfId="1" applyNumberFormat="1" applyFont="1" applyFill="1" applyBorder="1" applyAlignment="1">
      <alignment horizontal="center"/>
    </xf>
    <xf numFmtId="1" fontId="6" fillId="15" borderId="36" xfId="1" applyNumberFormat="1" applyFont="1" applyFill="1" applyBorder="1" applyAlignment="1">
      <alignment horizontal="center"/>
    </xf>
    <xf numFmtId="1" fontId="6" fillId="15" borderId="5" xfId="1" applyNumberFormat="1" applyFont="1" applyFill="1" applyBorder="1" applyAlignment="1">
      <alignment horizontal="center"/>
    </xf>
    <xf numFmtId="1" fontId="9" fillId="16" borderId="0" xfId="1" applyNumberFormat="1" applyFont="1" applyFill="1" applyBorder="1" applyAlignment="1">
      <alignment horizontal="center"/>
    </xf>
    <xf numFmtId="165" fontId="9" fillId="16" borderId="33" xfId="1" applyNumberFormat="1" applyFont="1" applyFill="1" applyBorder="1" applyAlignment="1">
      <alignment horizontal="center"/>
    </xf>
    <xf numFmtId="1" fontId="6" fillId="16" borderId="19" xfId="1" applyNumberFormat="1" applyFont="1" applyFill="1" applyBorder="1" applyAlignment="1">
      <alignment horizontal="center"/>
    </xf>
    <xf numFmtId="0" fontId="9" fillId="16" borderId="35" xfId="1" applyFont="1" applyFill="1" applyBorder="1" applyAlignment="1">
      <alignment horizontal="center"/>
    </xf>
    <xf numFmtId="0" fontId="3" fillId="16" borderId="36" xfId="1" applyFont="1" applyFill="1" applyBorder="1" applyAlignment="1">
      <alignment horizontal="center"/>
    </xf>
    <xf numFmtId="1" fontId="3" fillId="16" borderId="36" xfId="1" applyNumberFormat="1" applyFont="1" applyFill="1" applyBorder="1" applyAlignment="1" applyProtection="1">
      <alignment horizontal="center"/>
      <protection locked="0"/>
    </xf>
    <xf numFmtId="1" fontId="3" fillId="16" borderId="36" xfId="1" applyNumberFormat="1" applyFont="1" applyFill="1" applyBorder="1" applyAlignment="1">
      <alignment horizontal="center"/>
    </xf>
    <xf numFmtId="1" fontId="3" fillId="16" borderId="24" xfId="1" applyNumberFormat="1" applyFont="1" applyFill="1" applyBorder="1" applyAlignment="1" applyProtection="1">
      <alignment horizontal="center"/>
      <protection locked="0"/>
    </xf>
    <xf numFmtId="0" fontId="10" fillId="16" borderId="36" xfId="1" applyFont="1" applyFill="1" applyBorder="1" applyAlignment="1">
      <alignment horizontal="center"/>
    </xf>
    <xf numFmtId="0" fontId="11" fillId="16" borderId="36" xfId="1" applyFont="1" applyFill="1" applyBorder="1" applyAlignment="1" applyProtection="1">
      <alignment horizontal="left"/>
      <protection locked="0"/>
    </xf>
    <xf numFmtId="1" fontId="9" fillId="16" borderId="36" xfId="1" applyNumberFormat="1" applyFont="1" applyFill="1" applyBorder="1" applyAlignment="1">
      <alignment horizontal="center"/>
    </xf>
    <xf numFmtId="165" fontId="9" fillId="16" borderId="36" xfId="1" applyNumberFormat="1" applyFont="1" applyFill="1" applyBorder="1" applyAlignment="1">
      <alignment horizontal="center"/>
    </xf>
    <xf numFmtId="1" fontId="6" fillId="16" borderId="24" xfId="1" applyNumberFormat="1" applyFont="1" applyFill="1" applyBorder="1" applyAlignment="1">
      <alignment horizontal="center"/>
    </xf>
    <xf numFmtId="0" fontId="10" fillId="16" borderId="4" xfId="1" applyFont="1" applyFill="1" applyBorder="1" applyAlignment="1">
      <alignment horizontal="center"/>
    </xf>
    <xf numFmtId="0" fontId="11" fillId="16" borderId="5" xfId="1" applyFont="1" applyFill="1" applyBorder="1" applyAlignment="1" applyProtection="1">
      <alignment horizontal="left"/>
      <protection locked="0"/>
    </xf>
    <xf numFmtId="1" fontId="3" fillId="16" borderId="5" xfId="1" applyNumberFormat="1" applyFont="1" applyFill="1" applyBorder="1" applyAlignment="1">
      <alignment horizontal="center"/>
    </xf>
    <xf numFmtId="1" fontId="9" fillId="16" borderId="5" xfId="1" applyNumberFormat="1" applyFont="1" applyFill="1" applyBorder="1" applyAlignment="1">
      <alignment horizontal="center"/>
    </xf>
    <xf numFmtId="164" fontId="9" fillId="16" borderId="5" xfId="1" applyNumberFormat="1" applyFont="1" applyFill="1" applyBorder="1" applyAlignment="1">
      <alignment horizontal="center"/>
    </xf>
    <xf numFmtId="1" fontId="6" fillId="16" borderId="6" xfId="1" applyNumberFormat="1" applyFont="1" applyFill="1" applyBorder="1" applyAlignment="1">
      <alignment horizontal="center"/>
    </xf>
    <xf numFmtId="0" fontId="10" fillId="16" borderId="29" xfId="1" applyFont="1" applyFill="1" applyBorder="1" applyAlignment="1">
      <alignment horizontal="center"/>
    </xf>
    <xf numFmtId="0" fontId="25" fillId="16" borderId="19" xfId="1" applyFill="1" applyBorder="1"/>
    <xf numFmtId="0" fontId="9" fillId="16" borderId="7" xfId="1" applyFont="1" applyFill="1" applyBorder="1" applyAlignment="1">
      <alignment horizontal="center"/>
    </xf>
    <xf numFmtId="0" fontId="3" fillId="16" borderId="8" xfId="1" applyFont="1" applyFill="1" applyBorder="1" applyAlignment="1">
      <alignment horizontal="center"/>
    </xf>
    <xf numFmtId="1" fontId="3" fillId="16" borderId="38" xfId="1" applyNumberFormat="1" applyFont="1" applyFill="1" applyBorder="1" applyAlignment="1" applyProtection="1">
      <alignment horizontal="center"/>
      <protection locked="0"/>
    </xf>
    <xf numFmtId="1" fontId="3" fillId="16" borderId="38" xfId="1" applyNumberFormat="1" applyFont="1" applyFill="1" applyBorder="1" applyAlignment="1">
      <alignment horizontal="center"/>
    </xf>
    <xf numFmtId="0" fontId="25" fillId="15" borderId="30" xfId="1" applyFill="1" applyBorder="1"/>
    <xf numFmtId="0" fontId="25" fillId="16" borderId="7" xfId="1" applyFill="1" applyBorder="1"/>
    <xf numFmtId="0" fontId="25" fillId="16" borderId="8" xfId="1" applyFill="1" applyBorder="1" applyAlignment="1">
      <alignment horizontal="center"/>
    </xf>
    <xf numFmtId="0" fontId="25" fillId="16" borderId="8" xfId="1" applyFill="1" applyBorder="1"/>
    <xf numFmtId="0" fontId="25" fillId="16" borderId="9" xfId="1" applyFill="1" applyBorder="1"/>
    <xf numFmtId="0" fontId="25" fillId="0" borderId="0" xfId="1" applyFill="1" applyBorder="1" applyAlignment="1">
      <alignment horizontal="center"/>
    </xf>
    <xf numFmtId="0" fontId="5" fillId="24" borderId="1" xfId="1" applyFont="1" applyFill="1" applyBorder="1" applyAlignment="1">
      <alignment horizontal="center"/>
    </xf>
    <xf numFmtId="0" fontId="5" fillId="24" borderId="2" xfId="1" applyFont="1" applyFill="1" applyBorder="1" applyAlignment="1">
      <alignment horizontal="center"/>
    </xf>
    <xf numFmtId="0" fontId="25" fillId="24" borderId="2" xfId="1" applyFill="1" applyBorder="1"/>
    <xf numFmtId="0" fontId="6" fillId="24" borderId="7" xfId="1" applyFont="1" applyFill="1" applyBorder="1" applyAlignment="1">
      <alignment horizontal="center"/>
    </xf>
    <xf numFmtId="0" fontId="6" fillId="24" borderId="8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/>
    </xf>
    <xf numFmtId="0" fontId="8" fillId="24" borderId="8" xfId="1" applyFont="1" applyFill="1" applyBorder="1" applyAlignment="1">
      <alignment horizontal="center"/>
    </xf>
    <xf numFmtId="0" fontId="8" fillId="24" borderId="9" xfId="1" applyFont="1" applyFill="1" applyBorder="1" applyAlignment="1">
      <alignment horizontal="center"/>
    </xf>
    <xf numFmtId="0" fontId="9" fillId="23" borderId="32" xfId="1" applyFont="1" applyFill="1" applyBorder="1" applyAlignment="1">
      <alignment horizontal="center"/>
    </xf>
    <xf numFmtId="0" fontId="3" fillId="23" borderId="36" xfId="1" applyFont="1" applyFill="1" applyBorder="1" applyAlignment="1">
      <alignment horizontal="center"/>
    </xf>
    <xf numFmtId="1" fontId="3" fillId="23" borderId="36" xfId="1" applyNumberFormat="1" applyFont="1" applyFill="1" applyBorder="1" applyAlignment="1" applyProtection="1">
      <alignment horizontal="center"/>
      <protection locked="0"/>
    </xf>
    <xf numFmtId="1" fontId="3" fillId="23" borderId="36" xfId="1" applyNumberFormat="1" applyFont="1" applyFill="1" applyBorder="1" applyAlignment="1">
      <alignment horizontal="center"/>
    </xf>
    <xf numFmtId="1" fontId="3" fillId="23" borderId="24" xfId="1" applyNumberFormat="1" applyFont="1" applyFill="1" applyBorder="1" applyAlignment="1" applyProtection="1">
      <alignment horizontal="center"/>
      <protection locked="0"/>
    </xf>
    <xf numFmtId="0" fontId="25" fillId="24" borderId="14" xfId="1" applyFill="1" applyBorder="1"/>
    <xf numFmtId="0" fontId="10" fillId="25" borderId="0" xfId="1" applyFont="1" applyFill="1" applyBorder="1" applyAlignment="1">
      <alignment horizontal="center"/>
    </xf>
    <xf numFmtId="0" fontId="11" fillId="25" borderId="0" xfId="1" applyFont="1" applyFill="1" applyBorder="1" applyAlignment="1" applyProtection="1">
      <alignment horizontal="left"/>
      <protection locked="0"/>
    </xf>
    <xf numFmtId="1" fontId="6" fillId="18" borderId="0" xfId="1" applyNumberFormat="1" applyFont="1" applyFill="1" applyBorder="1" applyAlignment="1">
      <alignment horizontal="center"/>
    </xf>
    <xf numFmtId="1" fontId="3" fillId="25" borderId="0" xfId="1" applyNumberFormat="1" applyFont="1" applyFill="1" applyBorder="1" applyAlignment="1">
      <alignment horizontal="center"/>
    </xf>
    <xf numFmtId="1" fontId="6" fillId="18" borderId="36" xfId="1" applyNumberFormat="1" applyFont="1" applyFill="1" applyBorder="1" applyAlignment="1">
      <alignment horizontal="center"/>
    </xf>
    <xf numFmtId="1" fontId="6" fillId="18" borderId="5" xfId="1" applyNumberFormat="1" applyFont="1" applyFill="1" applyBorder="1" applyAlignment="1">
      <alignment horizontal="center"/>
    </xf>
    <xf numFmtId="1" fontId="9" fillId="25" borderId="0" xfId="1" applyNumberFormat="1" applyFont="1" applyFill="1" applyBorder="1" applyAlignment="1">
      <alignment horizontal="center"/>
    </xf>
    <xf numFmtId="165" fontId="9" fillId="25" borderId="33" xfId="1" applyNumberFormat="1" applyFont="1" applyFill="1" applyBorder="1" applyAlignment="1">
      <alignment horizontal="center"/>
    </xf>
    <xf numFmtId="1" fontId="6" fillId="25" borderId="19" xfId="1" applyNumberFormat="1" applyFont="1" applyFill="1" applyBorder="1" applyAlignment="1">
      <alignment horizontal="center"/>
    </xf>
    <xf numFmtId="0" fontId="9" fillId="23" borderId="35" xfId="1" applyFont="1" applyFill="1" applyBorder="1" applyAlignment="1">
      <alignment horizontal="center"/>
    </xf>
    <xf numFmtId="0" fontId="10" fillId="25" borderId="36" xfId="1" applyFont="1" applyFill="1" applyBorder="1" applyAlignment="1">
      <alignment horizontal="center"/>
    </xf>
    <xf numFmtId="0" fontId="11" fillId="25" borderId="36" xfId="1" applyFont="1" applyFill="1" applyBorder="1" applyAlignment="1" applyProtection="1">
      <alignment horizontal="left"/>
      <protection locked="0"/>
    </xf>
    <xf numFmtId="1" fontId="3" fillId="25" borderId="36" xfId="1" applyNumberFormat="1" applyFont="1" applyFill="1" applyBorder="1" applyAlignment="1">
      <alignment horizontal="center"/>
    </xf>
    <xf numFmtId="1" fontId="9" fillId="25" borderId="36" xfId="1" applyNumberFormat="1" applyFont="1" applyFill="1" applyBorder="1" applyAlignment="1">
      <alignment horizontal="center"/>
    </xf>
    <xf numFmtId="165" fontId="9" fillId="25" borderId="36" xfId="1" applyNumberFormat="1" applyFont="1" applyFill="1" applyBorder="1" applyAlignment="1">
      <alignment horizontal="center"/>
    </xf>
    <xf numFmtId="1" fontId="6" fillId="25" borderId="24" xfId="1" applyNumberFormat="1" applyFont="1" applyFill="1" applyBorder="1" applyAlignment="1">
      <alignment horizontal="center"/>
    </xf>
    <xf numFmtId="0" fontId="10" fillId="23" borderId="4" xfId="1" applyFont="1" applyFill="1" applyBorder="1" applyAlignment="1">
      <alignment horizontal="center"/>
    </xf>
    <xf numFmtId="0" fontId="11" fillId="25" borderId="5" xfId="1" applyFont="1" applyFill="1" applyBorder="1" applyAlignment="1" applyProtection="1">
      <alignment horizontal="left"/>
      <protection locked="0"/>
    </xf>
    <xf numFmtId="1" fontId="3" fillId="23" borderId="5" xfId="1" applyNumberFormat="1" applyFont="1" applyFill="1" applyBorder="1" applyAlignment="1">
      <alignment horizontal="center"/>
    </xf>
    <xf numFmtId="164" fontId="9" fillId="23" borderId="5" xfId="1" applyNumberFormat="1" applyFont="1" applyFill="1" applyBorder="1" applyAlignment="1">
      <alignment horizontal="center"/>
    </xf>
    <xf numFmtId="1" fontId="6" fillId="23" borderId="6" xfId="1" applyNumberFormat="1" applyFont="1" applyFill="1" applyBorder="1" applyAlignment="1">
      <alignment horizontal="center"/>
    </xf>
    <xf numFmtId="0" fontId="25" fillId="23" borderId="29" xfId="1" applyFill="1" applyBorder="1"/>
    <xf numFmtId="0" fontId="25" fillId="23" borderId="19" xfId="1" applyFill="1" applyBorder="1"/>
    <xf numFmtId="0" fontId="9" fillId="23" borderId="37" xfId="1" applyFont="1" applyFill="1" applyBorder="1" applyAlignment="1">
      <alignment horizontal="center"/>
    </xf>
    <xf numFmtId="0" fontId="3" fillId="23" borderId="8" xfId="1" applyFont="1" applyFill="1" applyBorder="1" applyAlignment="1">
      <alignment horizontal="center"/>
    </xf>
    <xf numFmtId="1" fontId="3" fillId="23" borderId="38" xfId="1" applyNumberFormat="1" applyFont="1" applyFill="1" applyBorder="1" applyAlignment="1" applyProtection="1">
      <alignment horizontal="center"/>
      <protection locked="0"/>
    </xf>
    <xf numFmtId="1" fontId="3" fillId="23" borderId="38" xfId="1" applyNumberFormat="1" applyFont="1" applyFill="1" applyBorder="1" applyAlignment="1">
      <alignment horizontal="center"/>
    </xf>
    <xf numFmtId="0" fontId="25" fillId="24" borderId="30" xfId="1" applyFill="1" applyBorder="1"/>
    <xf numFmtId="0" fontId="25" fillId="23" borderId="8" xfId="1" applyFill="1" applyBorder="1"/>
    <xf numFmtId="0" fontId="25" fillId="23" borderId="8" xfId="1" applyFill="1" applyBorder="1" applyAlignment="1">
      <alignment horizontal="center"/>
    </xf>
    <xf numFmtId="0" fontId="25" fillId="23" borderId="9" xfId="1" applyFill="1" applyBorder="1"/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2" fillId="0" borderId="29" xfId="1" applyFont="1" applyFill="1" applyBorder="1" applyAlignment="1">
      <alignment horizontal="center"/>
    </xf>
    <xf numFmtId="0" fontId="12" fillId="0" borderId="0" xfId="1" applyFont="1" applyFill="1" applyBorder="1" applyAlignment="1"/>
    <xf numFmtId="0" fontId="12" fillId="0" borderId="0" xfId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0" borderId="31" xfId="1" applyFont="1" applyFill="1" applyBorder="1" applyAlignment="1">
      <alignment horizontal="right"/>
    </xf>
    <xf numFmtId="0" fontId="15" fillId="0" borderId="31" xfId="1" applyFont="1" applyFill="1" applyBorder="1" applyAlignment="1">
      <alignment horizontal="center"/>
    </xf>
    <xf numFmtId="0" fontId="15" fillId="0" borderId="31" xfId="1" applyFont="1" applyFill="1" applyBorder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Fill="1"/>
    <xf numFmtId="0" fontId="17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7" fillId="0" borderId="8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2" fillId="0" borderId="8" xfId="1" applyFont="1" applyFill="1" applyBorder="1" applyAlignment="1"/>
    <xf numFmtId="0" fontId="12" fillId="0" borderId="9" xfId="1" applyFont="1" applyFill="1" applyBorder="1" applyAlignment="1"/>
    <xf numFmtId="0" fontId="12" fillId="0" borderId="0" xfId="1" applyFont="1" applyFill="1" applyAlignment="1"/>
    <xf numFmtId="0" fontId="16" fillId="0" borderId="0" xfId="1" applyFont="1" applyFill="1" applyAlignment="1"/>
    <xf numFmtId="0" fontId="21" fillId="0" borderId="0" xfId="1" applyFont="1" applyFill="1" applyAlignment="1">
      <alignment horizontal="center"/>
    </xf>
    <xf numFmtId="0" fontId="25" fillId="0" borderId="0" xfId="1" applyFill="1" applyAlignment="1"/>
    <xf numFmtId="0" fontId="23" fillId="2" borderId="1" xfId="1" applyFont="1" applyFill="1" applyBorder="1" applyAlignment="1">
      <alignment horizontal="center" vertical="center"/>
    </xf>
    <xf numFmtId="0" fontId="23" fillId="2" borderId="35" xfId="1" applyFont="1" applyFill="1" applyBorder="1" applyAlignment="1">
      <alignment horizontal="center" vertical="center"/>
    </xf>
    <xf numFmtId="0" fontId="24" fillId="2" borderId="36" xfId="1" applyFont="1" applyFill="1" applyBorder="1" applyAlignment="1">
      <alignment horizontal="center" vertical="center"/>
    </xf>
    <xf numFmtId="0" fontId="24" fillId="2" borderId="36" xfId="1" applyFont="1" applyFill="1" applyBorder="1" applyAlignment="1">
      <alignment vertical="center"/>
    </xf>
    <xf numFmtId="0" fontId="23" fillId="2" borderId="7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0" fontId="5" fillId="12" borderId="2" xfId="0" applyFont="1" applyFill="1" applyBorder="1" applyAlignment="1">
      <alignment horizontal="center"/>
    </xf>
    <xf numFmtId="0" fontId="0" fillId="12" borderId="2" xfId="0" applyFill="1" applyBorder="1"/>
    <xf numFmtId="0" fontId="6" fillId="12" borderId="8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3" fillId="26" borderId="13" xfId="0" applyFont="1" applyFill="1" applyBorder="1" applyAlignment="1">
      <alignment horizontal="center"/>
    </xf>
    <xf numFmtId="1" fontId="3" fillId="26" borderId="13" xfId="0" applyNumberFormat="1" applyFont="1" applyFill="1" applyBorder="1" applyAlignment="1" applyProtection="1">
      <alignment horizontal="center"/>
      <protection locked="0"/>
    </xf>
    <xf numFmtId="1" fontId="3" fillId="26" borderId="13" xfId="0" applyNumberFormat="1" applyFont="1" applyFill="1" applyBorder="1" applyAlignment="1">
      <alignment horizontal="center"/>
    </xf>
    <xf numFmtId="0" fontId="0" fillId="26" borderId="14" xfId="0" applyFill="1" applyBorder="1"/>
    <xf numFmtId="0" fontId="10" fillId="26" borderId="15" xfId="0" applyFont="1" applyFill="1" applyBorder="1" applyAlignment="1">
      <alignment horizontal="center"/>
    </xf>
    <xf numFmtId="0" fontId="11" fillId="26" borderId="15" xfId="0" applyFont="1" applyFill="1" applyBorder="1" applyAlignment="1" applyProtection="1">
      <alignment horizontal="left"/>
      <protection locked="0"/>
    </xf>
    <xf numFmtId="1" fontId="6" fillId="26" borderId="16" xfId="0" applyNumberFormat="1" applyFont="1" applyFill="1" applyBorder="1" applyAlignment="1">
      <alignment horizontal="center"/>
    </xf>
    <xf numFmtId="1" fontId="3" fillId="26" borderId="17" xfId="0" applyNumberFormat="1" applyFont="1" applyFill="1" applyBorder="1" applyAlignment="1">
      <alignment horizontal="center"/>
    </xf>
    <xf numFmtId="1" fontId="6" fillId="26" borderId="17" xfId="0" applyNumberFormat="1" applyFont="1" applyFill="1" applyBorder="1" applyAlignment="1">
      <alignment horizontal="center"/>
    </xf>
    <xf numFmtId="1" fontId="3" fillId="26" borderId="18" xfId="0" applyNumberFormat="1" applyFont="1" applyFill="1" applyBorder="1" applyAlignment="1">
      <alignment horizontal="center"/>
    </xf>
    <xf numFmtId="1" fontId="9" fillId="26" borderId="16" xfId="0" applyNumberFormat="1" applyFont="1" applyFill="1" applyBorder="1" applyAlignment="1">
      <alignment horizontal="center"/>
    </xf>
    <xf numFmtId="1" fontId="9" fillId="26" borderId="17" xfId="0" applyNumberFormat="1" applyFont="1" applyFill="1" applyBorder="1" applyAlignment="1">
      <alignment horizontal="center"/>
    </xf>
    <xf numFmtId="164" fontId="9" fillId="26" borderId="18" xfId="0" applyNumberFormat="1" applyFont="1" applyFill="1" applyBorder="1" applyAlignment="1">
      <alignment horizontal="center"/>
    </xf>
    <xf numFmtId="1" fontId="6" fillId="26" borderId="19" xfId="0" applyNumberFormat="1" applyFont="1" applyFill="1" applyBorder="1" applyAlignment="1">
      <alignment horizontal="center"/>
    </xf>
    <xf numFmtId="0" fontId="3" fillId="26" borderId="20" xfId="0" applyFont="1" applyFill="1" applyBorder="1" applyAlignment="1">
      <alignment horizontal="center"/>
    </xf>
    <xf numFmtId="1" fontId="3" fillId="26" borderId="20" xfId="0" applyNumberFormat="1" applyFont="1" applyFill="1" applyBorder="1" applyAlignment="1" applyProtection="1">
      <alignment horizontal="center"/>
      <protection locked="0"/>
    </xf>
    <xf numFmtId="1" fontId="3" fillId="26" borderId="20" xfId="0" applyNumberFormat="1" applyFont="1" applyFill="1" applyBorder="1" applyAlignment="1">
      <alignment horizontal="center"/>
    </xf>
    <xf numFmtId="0" fontId="10" fillId="26" borderId="20" xfId="0" applyFont="1" applyFill="1" applyBorder="1" applyAlignment="1">
      <alignment horizontal="center"/>
    </xf>
    <xf numFmtId="0" fontId="11" fillId="26" borderId="20" xfId="0" applyFont="1" applyFill="1" applyBorder="1" applyAlignment="1" applyProtection="1">
      <alignment horizontal="left"/>
      <protection locked="0"/>
    </xf>
    <xf numFmtId="1" fontId="6" fillId="26" borderId="21" xfId="0" applyNumberFormat="1" applyFont="1" applyFill="1" applyBorder="1" applyAlignment="1">
      <alignment horizontal="center"/>
    </xf>
    <xf numFmtId="1" fontId="3" fillId="26" borderId="22" xfId="0" applyNumberFormat="1" applyFont="1" applyFill="1" applyBorder="1" applyAlignment="1">
      <alignment horizontal="center"/>
    </xf>
    <xf numFmtId="1" fontId="6" fillId="26" borderId="22" xfId="0" applyNumberFormat="1" applyFont="1" applyFill="1" applyBorder="1" applyAlignment="1">
      <alignment horizontal="center"/>
    </xf>
    <xf numFmtId="1" fontId="3" fillId="26" borderId="23" xfId="0" applyNumberFormat="1" applyFont="1" applyFill="1" applyBorder="1" applyAlignment="1">
      <alignment horizontal="center"/>
    </xf>
    <xf numFmtId="1" fontId="9" fillId="26" borderId="21" xfId="0" applyNumberFormat="1" applyFont="1" applyFill="1" applyBorder="1" applyAlignment="1">
      <alignment horizontal="center"/>
    </xf>
    <xf numFmtId="1" fontId="9" fillId="26" borderId="22" xfId="0" applyNumberFormat="1" applyFont="1" applyFill="1" applyBorder="1" applyAlignment="1">
      <alignment horizontal="center"/>
    </xf>
    <xf numFmtId="164" fontId="9" fillId="26" borderId="23" xfId="0" applyNumberFormat="1" applyFont="1" applyFill="1" applyBorder="1" applyAlignment="1">
      <alignment horizontal="center"/>
    </xf>
    <xf numFmtId="1" fontId="6" fillId="26" borderId="24" xfId="0" applyNumberFormat="1" applyFont="1" applyFill="1" applyBorder="1" applyAlignment="1">
      <alignment horizontal="center"/>
    </xf>
    <xf numFmtId="0" fontId="3" fillId="26" borderId="14" xfId="0" applyFont="1" applyFill="1" applyBorder="1" applyAlignment="1">
      <alignment horizontal="center"/>
    </xf>
    <xf numFmtId="1" fontId="3" fillId="26" borderId="14" xfId="0" applyNumberFormat="1" applyFont="1" applyFill="1" applyBorder="1" applyAlignment="1" applyProtection="1">
      <alignment horizontal="center"/>
      <protection locked="0"/>
    </xf>
    <xf numFmtId="1" fontId="3" fillId="26" borderId="14" xfId="0" applyNumberFormat="1" applyFont="1" applyFill="1" applyBorder="1" applyAlignment="1">
      <alignment horizontal="center"/>
    </xf>
    <xf numFmtId="1" fontId="3" fillId="26" borderId="21" xfId="0" applyNumberFormat="1" applyFont="1" applyFill="1" applyBorder="1" applyAlignment="1">
      <alignment horizontal="center"/>
    </xf>
    <xf numFmtId="1" fontId="6" fillId="26" borderId="23" xfId="0" applyNumberFormat="1" applyFont="1" applyFill="1" applyBorder="1" applyAlignment="1">
      <alignment horizontal="center"/>
    </xf>
    <xf numFmtId="0" fontId="10" fillId="26" borderId="25" xfId="0" applyFont="1" applyFill="1" applyBorder="1" applyAlignment="1">
      <alignment horizontal="center"/>
    </xf>
    <xf numFmtId="0" fontId="11" fillId="26" borderId="25" xfId="0" applyFont="1" applyFill="1" applyBorder="1" applyAlignment="1" applyProtection="1">
      <alignment horizontal="left"/>
      <protection locked="0"/>
    </xf>
    <xf numFmtId="1" fontId="3" fillId="26" borderId="26" xfId="0" applyNumberFormat="1" applyFont="1" applyFill="1" applyBorder="1" applyAlignment="1">
      <alignment horizontal="center"/>
    </xf>
    <xf numFmtId="0" fontId="0" fillId="26" borderId="27" xfId="0" applyFill="1" applyBorder="1"/>
    <xf numFmtId="1" fontId="6" fillId="26" borderId="27" xfId="0" applyNumberFormat="1" applyFont="1" applyFill="1" applyBorder="1" applyAlignment="1">
      <alignment horizontal="center"/>
    </xf>
    <xf numFmtId="1" fontId="3" fillId="26" borderId="27" xfId="0" applyNumberFormat="1" applyFont="1" applyFill="1" applyBorder="1" applyAlignment="1">
      <alignment horizontal="center"/>
    </xf>
    <xf numFmtId="1" fontId="6" fillId="26" borderId="28" xfId="0" applyNumberFormat="1" applyFont="1" applyFill="1" applyBorder="1" applyAlignment="1">
      <alignment horizontal="center"/>
    </xf>
    <xf numFmtId="1" fontId="9" fillId="26" borderId="26" xfId="0" applyNumberFormat="1" applyFont="1" applyFill="1" applyBorder="1" applyAlignment="1">
      <alignment horizontal="center"/>
    </xf>
    <xf numFmtId="1" fontId="9" fillId="26" borderId="27" xfId="0" applyNumberFormat="1" applyFont="1" applyFill="1" applyBorder="1" applyAlignment="1">
      <alignment horizontal="center"/>
    </xf>
    <xf numFmtId="164" fontId="9" fillId="26" borderId="28" xfId="0" applyNumberFormat="1" applyFont="1" applyFill="1" applyBorder="1" applyAlignment="1">
      <alignment horizontal="center"/>
    </xf>
    <xf numFmtId="0" fontId="3" fillId="26" borderId="30" xfId="0" applyFont="1" applyFill="1" applyBorder="1" applyAlignment="1">
      <alignment horizontal="center"/>
    </xf>
    <xf numFmtId="1" fontId="3" fillId="26" borderId="25" xfId="0" applyNumberFormat="1" applyFont="1" applyFill="1" applyBorder="1" applyAlignment="1" applyProtection="1">
      <alignment horizontal="center"/>
      <protection locked="0"/>
    </xf>
    <xf numFmtId="1" fontId="3" fillId="26" borderId="25" xfId="0" applyNumberFormat="1" applyFont="1" applyFill="1" applyBorder="1" applyAlignment="1">
      <alignment horizontal="center"/>
    </xf>
    <xf numFmtId="0" fontId="0" fillId="26" borderId="30" xfId="0" applyFill="1" applyBorder="1"/>
    <xf numFmtId="0" fontId="5" fillId="12" borderId="1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28" fillId="0" borderId="31" xfId="0" applyFont="1" applyFill="1" applyBorder="1" applyAlignment="1" applyProtection="1">
      <alignment horizontal="right"/>
      <protection locked="0"/>
    </xf>
    <xf numFmtId="0" fontId="29" fillId="0" borderId="31" xfId="0" applyFont="1" applyFill="1" applyBorder="1" applyAlignment="1" applyProtection="1">
      <alignment horizontal="left"/>
      <protection locked="0"/>
    </xf>
    <xf numFmtId="0" fontId="6" fillId="11" borderId="31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15" fillId="11" borderId="10" xfId="0" applyFont="1" applyFill="1" applyBorder="1" applyAlignment="1" applyProtection="1">
      <alignment horizontal="center" vertical="center"/>
      <protection locked="0"/>
    </xf>
    <xf numFmtId="0" fontId="15" fillId="11" borderId="11" xfId="0" applyFont="1" applyFill="1" applyBorder="1" applyAlignment="1" applyProtection="1">
      <alignment horizontal="center" vertical="center"/>
      <protection locked="0"/>
    </xf>
    <xf numFmtId="0" fontId="15" fillId="11" borderId="12" xfId="0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3" fillId="12" borderId="11" xfId="0" applyFont="1" applyFill="1" applyBorder="1" applyAlignment="1">
      <alignment horizontal="center"/>
    </xf>
    <xf numFmtId="0" fontId="13" fillId="12" borderId="12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>
      <alignment horizontal="center"/>
      <protection locked="0"/>
    </xf>
    <xf numFmtId="0" fontId="19" fillId="4" borderId="29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18" borderId="29" xfId="0" applyFont="1" applyFill="1" applyBorder="1" applyAlignment="1">
      <alignment horizontal="center" vertical="center"/>
    </xf>
    <xf numFmtId="0" fontId="19" fillId="18" borderId="0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/>
    </xf>
    <xf numFmtId="1" fontId="9" fillId="7" borderId="14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/>
    </xf>
    <xf numFmtId="1" fontId="9" fillId="4" borderId="20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1" fontId="9" fillId="10" borderId="14" xfId="0" applyNumberFormat="1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1" fontId="9" fillId="10" borderId="20" xfId="0" applyNumberFormat="1" applyFont="1" applyFill="1" applyBorder="1" applyAlignment="1">
      <alignment horizontal="center"/>
    </xf>
    <xf numFmtId="0" fontId="0" fillId="10" borderId="29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1" fontId="9" fillId="11" borderId="14" xfId="0" applyNumberFormat="1" applyFont="1" applyFill="1" applyBorder="1" applyAlignment="1">
      <alignment horizontal="center"/>
    </xf>
    <xf numFmtId="1" fontId="9" fillId="11" borderId="20" xfId="0" applyNumberFormat="1" applyFont="1" applyFill="1" applyBorder="1" applyAlignment="1">
      <alignment horizontal="center"/>
    </xf>
    <xf numFmtId="0" fontId="9" fillId="11" borderId="30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24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9" fillId="26" borderId="30" xfId="0" applyFont="1" applyFill="1" applyBorder="1" applyAlignment="1">
      <alignment horizontal="center"/>
    </xf>
    <xf numFmtId="0" fontId="9" fillId="26" borderId="14" xfId="0" applyFont="1" applyFill="1" applyBorder="1" applyAlignment="1">
      <alignment horizontal="center"/>
    </xf>
    <xf numFmtId="0" fontId="9" fillId="26" borderId="20" xfId="0" applyFont="1" applyFill="1" applyBorder="1" applyAlignment="1">
      <alignment horizontal="center"/>
    </xf>
    <xf numFmtId="0" fontId="0" fillId="26" borderId="29" xfId="0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0" fillId="26" borderId="19" xfId="0" applyFill="1" applyBorder="1" applyAlignment="1">
      <alignment horizontal="center" vertical="center"/>
    </xf>
    <xf numFmtId="0" fontId="0" fillId="26" borderId="7" xfId="0" applyFill="1" applyBorder="1" applyAlignment="1">
      <alignment horizontal="center" vertical="center"/>
    </xf>
    <xf numFmtId="0" fontId="0" fillId="26" borderId="8" xfId="0" applyFill="1" applyBorder="1" applyAlignment="1">
      <alignment horizontal="center" vertical="center"/>
    </xf>
    <xf numFmtId="0" fontId="0" fillId="26" borderId="9" xfId="0" applyFill="1" applyBorder="1" applyAlignment="1">
      <alignment horizontal="center" vertical="center"/>
    </xf>
    <xf numFmtId="1" fontId="9" fillId="26" borderId="14" xfId="0" applyNumberFormat="1" applyFont="1" applyFill="1" applyBorder="1" applyAlignment="1">
      <alignment horizontal="center"/>
    </xf>
    <xf numFmtId="1" fontId="9" fillId="26" borderId="20" xfId="0" applyNumberFormat="1" applyFont="1" applyFill="1" applyBorder="1" applyAlignment="1">
      <alignment horizontal="center"/>
    </xf>
    <xf numFmtId="0" fontId="9" fillId="26" borderId="13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4" borderId="29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9" fillId="14" borderId="20" xfId="0" applyFont="1" applyFill="1" applyBorder="1" applyAlignment="1">
      <alignment horizontal="center"/>
    </xf>
    <xf numFmtId="1" fontId="9" fillId="14" borderId="14" xfId="0" applyNumberFormat="1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30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1" fontId="9" fillId="14" borderId="20" xfId="0" applyNumberFormat="1" applyFont="1" applyFill="1" applyBorder="1" applyAlignment="1">
      <alignment horizontal="center"/>
    </xf>
    <xf numFmtId="0" fontId="23" fillId="16" borderId="36" xfId="1" applyFont="1" applyFill="1" applyBorder="1" applyAlignment="1">
      <alignment horizontal="center"/>
    </xf>
    <xf numFmtId="0" fontId="1" fillId="23" borderId="1" xfId="1" applyFont="1" applyFill="1" applyBorder="1" applyAlignment="1">
      <alignment horizontal="center" vertical="center"/>
    </xf>
    <xf numFmtId="0" fontId="1" fillId="23" borderId="2" xfId="1" applyFont="1" applyFill="1" applyBorder="1" applyAlignment="1">
      <alignment horizontal="center" vertical="center"/>
    </xf>
    <xf numFmtId="0" fontId="1" fillId="23" borderId="3" xfId="1" applyFont="1" applyFill="1" applyBorder="1" applyAlignment="1">
      <alignment horizontal="center" vertical="center"/>
    </xf>
    <xf numFmtId="0" fontId="1" fillId="23" borderId="35" xfId="1" applyFont="1" applyFill="1" applyBorder="1" applyAlignment="1">
      <alignment horizontal="center" vertical="center"/>
    </xf>
    <xf numFmtId="0" fontId="1" fillId="23" borderId="36" xfId="1" applyFont="1" applyFill="1" applyBorder="1" applyAlignment="1">
      <alignment horizontal="center" vertical="center"/>
    </xf>
    <xf numFmtId="0" fontId="1" fillId="23" borderId="24" xfId="1" applyFont="1" applyFill="1" applyBorder="1" applyAlignment="1">
      <alignment horizontal="center" vertical="center"/>
    </xf>
    <xf numFmtId="0" fontId="6" fillId="23" borderId="7" xfId="1" applyFont="1" applyFill="1" applyBorder="1" applyAlignment="1">
      <alignment horizontal="center"/>
    </xf>
    <xf numFmtId="0" fontId="6" fillId="23" borderId="8" xfId="1" applyFont="1" applyFill="1" applyBorder="1" applyAlignment="1">
      <alignment horizontal="center"/>
    </xf>
    <xf numFmtId="0" fontId="6" fillId="23" borderId="9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15" borderId="10" xfId="1" applyFont="1" applyFill="1" applyBorder="1" applyAlignment="1">
      <alignment horizontal="center"/>
    </xf>
    <xf numFmtId="0" fontId="4" fillId="15" borderId="11" xfId="1" applyFont="1" applyFill="1" applyBorder="1" applyAlignment="1">
      <alignment horizontal="center"/>
    </xf>
    <xf numFmtId="0" fontId="4" fillId="15" borderId="12" xfId="1" applyFont="1" applyFill="1" applyBorder="1" applyAlignment="1">
      <alignment horizontal="center"/>
    </xf>
    <xf numFmtId="0" fontId="6" fillId="15" borderId="2" xfId="1" applyFont="1" applyFill="1" applyBorder="1" applyAlignment="1">
      <alignment horizontal="center"/>
    </xf>
    <xf numFmtId="0" fontId="6" fillId="15" borderId="3" xfId="1" applyFont="1" applyFill="1" applyBorder="1" applyAlignment="1">
      <alignment horizontal="center"/>
    </xf>
    <xf numFmtId="0" fontId="6" fillId="15" borderId="8" xfId="1" applyFont="1" applyFill="1" applyBorder="1" applyAlignment="1">
      <alignment horizontal="center"/>
    </xf>
    <xf numFmtId="0" fontId="23" fillId="16" borderId="33" xfId="1" applyFont="1" applyFill="1" applyBorder="1" applyAlignment="1">
      <alignment horizontal="center"/>
    </xf>
    <xf numFmtId="1" fontId="23" fillId="16" borderId="36" xfId="1" applyNumberFormat="1" applyFont="1" applyFill="1" applyBorder="1" applyAlignment="1">
      <alignment horizontal="center"/>
    </xf>
    <xf numFmtId="0" fontId="23" fillId="23" borderId="36" xfId="1" applyFont="1" applyFill="1" applyBorder="1" applyAlignment="1">
      <alignment horizontal="center"/>
    </xf>
    <xf numFmtId="0" fontId="23" fillId="16" borderId="8" xfId="1" applyFont="1" applyFill="1" applyBorder="1" applyAlignment="1">
      <alignment horizontal="center"/>
    </xf>
    <xf numFmtId="0" fontId="4" fillId="24" borderId="10" xfId="1" applyFont="1" applyFill="1" applyBorder="1" applyAlignment="1">
      <alignment horizontal="center"/>
    </xf>
    <xf numFmtId="0" fontId="4" fillId="24" borderId="11" xfId="1" applyFont="1" applyFill="1" applyBorder="1" applyAlignment="1">
      <alignment horizontal="center"/>
    </xf>
    <xf numFmtId="0" fontId="4" fillId="24" borderId="12" xfId="1" applyFont="1" applyFill="1" applyBorder="1" applyAlignment="1">
      <alignment horizontal="center"/>
    </xf>
    <xf numFmtId="0" fontId="6" fillId="24" borderId="2" xfId="1" applyFont="1" applyFill="1" applyBorder="1" applyAlignment="1">
      <alignment horizontal="center"/>
    </xf>
    <xf numFmtId="0" fontId="6" fillId="24" borderId="3" xfId="1" applyFont="1" applyFill="1" applyBorder="1" applyAlignment="1">
      <alignment horizontal="center"/>
    </xf>
    <xf numFmtId="0" fontId="6" fillId="24" borderId="8" xfId="1" applyFont="1" applyFill="1" applyBorder="1" applyAlignment="1">
      <alignment horizontal="center"/>
    </xf>
    <xf numFmtId="0" fontId="13" fillId="0" borderId="32" xfId="1" applyFont="1" applyFill="1" applyBorder="1" applyAlignment="1">
      <alignment horizontal="center"/>
    </xf>
    <xf numFmtId="0" fontId="13" fillId="0" borderId="33" xfId="1" applyFont="1" applyFill="1" applyBorder="1" applyAlignment="1">
      <alignment horizontal="center"/>
    </xf>
    <xf numFmtId="0" fontId="13" fillId="0" borderId="34" xfId="1" applyFont="1" applyFill="1" applyBorder="1" applyAlignment="1">
      <alignment horizontal="center"/>
    </xf>
    <xf numFmtId="0" fontId="6" fillId="23" borderId="0" xfId="1" applyFont="1" applyFill="1" applyBorder="1" applyAlignment="1">
      <alignment horizontal="center"/>
    </xf>
    <xf numFmtId="0" fontId="23" fillId="23" borderId="8" xfId="1" applyFont="1" applyFill="1" applyBorder="1" applyAlignment="1">
      <alignment horizontal="center"/>
    </xf>
    <xf numFmtId="0" fontId="26" fillId="0" borderId="59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/>
    </xf>
    <xf numFmtId="0" fontId="15" fillId="0" borderId="36" xfId="1" applyFont="1" applyFill="1" applyBorder="1" applyAlignment="1">
      <alignment horizontal="center"/>
    </xf>
    <xf numFmtId="0" fontId="19" fillId="15" borderId="4" xfId="1" applyFont="1" applyFill="1" applyBorder="1" applyAlignment="1">
      <alignment horizontal="center"/>
    </xf>
    <xf numFmtId="0" fontId="19" fillId="15" borderId="5" xfId="1" applyFont="1" applyFill="1" applyBorder="1" applyAlignment="1">
      <alignment horizontal="center"/>
    </xf>
    <xf numFmtId="0" fontId="19" fillId="24" borderId="5" xfId="1" applyFont="1" applyFill="1" applyBorder="1" applyAlignment="1">
      <alignment horizontal="center"/>
    </xf>
    <xf numFmtId="0" fontId="19" fillId="24" borderId="4" xfId="1" applyFont="1" applyFill="1" applyBorder="1" applyAlignment="1">
      <alignment horizontal="center"/>
    </xf>
    <xf numFmtId="0" fontId="22" fillId="2" borderId="10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/>
    </xf>
    <xf numFmtId="0" fontId="22" fillId="2" borderId="12" xfId="1" applyFont="1" applyFill="1" applyBorder="1" applyAlignment="1">
      <alignment horizontal="center"/>
    </xf>
    <xf numFmtId="0" fontId="15" fillId="2" borderId="35" xfId="1" applyFont="1" applyFill="1" applyBorder="1" applyAlignment="1">
      <alignment horizontal="center"/>
    </xf>
    <xf numFmtId="0" fontId="15" fillId="2" borderId="36" xfId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/>
    </xf>
    <xf numFmtId="0" fontId="19" fillId="0" borderId="5" xfId="1" applyFont="1" applyFill="1" applyBorder="1" applyAlignment="1">
      <alignment horizontal="center"/>
    </xf>
    <xf numFmtId="0" fontId="6" fillId="2" borderId="38" xfId="1" applyFont="1" applyFill="1" applyBorder="1" applyAlignment="1">
      <alignment horizontal="left" vertical="center"/>
    </xf>
    <xf numFmtId="0" fontId="24" fillId="2" borderId="8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27" fillId="2" borderId="33" xfId="1" applyFont="1" applyFill="1" applyBorder="1" applyAlignment="1">
      <alignment horizontal="center" vertical="center"/>
    </xf>
    <xf numFmtId="0" fontId="24" fillId="2" borderId="33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left" vertical="center"/>
    </xf>
    <xf numFmtId="0" fontId="24" fillId="2" borderId="36" xfId="1" applyFont="1" applyFill="1" applyBorder="1" applyAlignment="1">
      <alignment horizontal="center" vertical="center"/>
    </xf>
    <xf numFmtId="0" fontId="24" fillId="2" borderId="24" xfId="1" applyFont="1" applyFill="1" applyBorder="1" applyAlignment="1">
      <alignment horizontal="center" vertical="center"/>
    </xf>
    <xf numFmtId="0" fontId="6" fillId="15" borderId="8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0" fontId="23" fillId="17" borderId="49" xfId="0" applyFont="1" applyFill="1" applyBorder="1" applyAlignment="1">
      <alignment horizontal="center" vertical="center"/>
    </xf>
    <xf numFmtId="0" fontId="23" fillId="17" borderId="50" xfId="0" applyFont="1" applyFill="1" applyBorder="1" applyAlignment="1">
      <alignment horizontal="center" vertical="center"/>
    </xf>
    <xf numFmtId="1" fontId="23" fillId="17" borderId="48" xfId="0" applyNumberFormat="1" applyFont="1" applyFill="1" applyBorder="1" applyAlignment="1">
      <alignment horizontal="center" vertical="center"/>
    </xf>
    <xf numFmtId="0" fontId="23" fillId="17" borderId="48" xfId="0" applyFont="1" applyFill="1" applyBorder="1" applyAlignment="1">
      <alignment horizontal="center" vertical="center"/>
    </xf>
    <xf numFmtId="0" fontId="23" fillId="17" borderId="41" xfId="0" applyFont="1" applyFill="1" applyBorder="1" applyAlignment="1">
      <alignment horizontal="center" vertical="center"/>
    </xf>
    <xf numFmtId="0" fontId="23" fillId="17" borderId="42" xfId="0" applyFont="1" applyFill="1" applyBorder="1" applyAlignment="1">
      <alignment horizontal="center" vertical="center"/>
    </xf>
    <xf numFmtId="0" fontId="23" fillId="17" borderId="40" xfId="0" applyFont="1" applyFill="1" applyBorder="1" applyAlignment="1">
      <alignment horizontal="center" vertical="center"/>
    </xf>
    <xf numFmtId="1" fontId="23" fillId="17" borderId="49" xfId="0" applyNumberFormat="1" applyFont="1" applyFill="1" applyBorder="1" applyAlignment="1">
      <alignment horizontal="center" vertical="center"/>
    </xf>
    <xf numFmtId="0" fontId="19" fillId="11" borderId="29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0" fontId="13" fillId="11" borderId="12" xfId="0" applyFont="1" applyFill="1" applyBorder="1" applyAlignment="1">
      <alignment horizontal="center"/>
    </xf>
    <xf numFmtId="0" fontId="23" fillId="17" borderId="60" xfId="0" applyFont="1" applyFill="1" applyBorder="1" applyAlignment="1">
      <alignment horizontal="center" vertical="center"/>
    </xf>
    <xf numFmtId="0" fontId="23" fillId="17" borderId="61" xfId="0" applyFont="1" applyFill="1" applyBorder="1" applyAlignment="1">
      <alignment horizontal="center" vertical="center"/>
    </xf>
    <xf numFmtId="0" fontId="23" fillId="17" borderId="58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FFF66"/>
      <color rgb="FFFF66CC"/>
      <color rgb="FFFF99CC"/>
      <color rgb="FF97C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</xdr:rowOff>
    </xdr:from>
    <xdr:to>
      <xdr:col>5</xdr:col>
      <xdr:colOff>114300</xdr:colOff>
      <xdr:row>4</xdr:row>
      <xdr:rowOff>85725</xdr:rowOff>
    </xdr:to>
    <xdr:pic>
      <xdr:nvPicPr>
        <xdr:cNvPr id="2" name="Picture 1" descr="C:\Documents and Settings\Sergio Vrernizzi\Desktop\VECCHIO COMPUTER\VARIE UFFICIO\ANNI 2000 2011\IMMAGINI E LOGHI\CAMP STUD\campionati stud nome e log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050"/>
          <a:ext cx="1647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26</xdr:col>
      <xdr:colOff>38101</xdr:colOff>
      <xdr:row>4</xdr:row>
      <xdr:rowOff>85725</xdr:rowOff>
    </xdr:to>
    <xdr:pic>
      <xdr:nvPicPr>
        <xdr:cNvPr id="3" name="Picture 2" descr="C:\Documents and Settings\Sergio Vrernizzi\Desktop\VECCHIO COMPUTER\VARIE UFFICIO\ANNI 2000 2011\IMMAGINI E LOGHI\USR\usrlogo_new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3</xdr:col>
      <xdr:colOff>304800</xdr:colOff>
      <xdr:row>5</xdr:row>
      <xdr:rowOff>128155</xdr:rowOff>
    </xdr:to>
    <xdr:pic>
      <xdr:nvPicPr>
        <xdr:cNvPr id="2" name="Picture 1" descr="C:\Documents and Settings\Sergio Vrernizzi\Desktop\VECCHIO COMPUTER\VARIE UFFICIO\ANNI 2000 2011\IMMAGINI E LOGHI\CAMP STUD\campionati stud nome e log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37147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24</xdr:col>
      <xdr:colOff>228600</xdr:colOff>
      <xdr:row>4</xdr:row>
      <xdr:rowOff>76200</xdr:rowOff>
    </xdr:to>
    <xdr:pic>
      <xdr:nvPicPr>
        <xdr:cNvPr id="3" name="Picture 2" descr="C:\Documents and Settings\Sergio Vrernizzi\Desktop\VECCHIO COMPUTER\VARIE UFFICIO\ANNI 2000 2011\IMMAGINI E LOGHI\USR\usrlogo_new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3</xdr:col>
      <xdr:colOff>304800</xdr:colOff>
      <xdr:row>5</xdr:row>
      <xdr:rowOff>128155</xdr:rowOff>
    </xdr:to>
    <xdr:pic>
      <xdr:nvPicPr>
        <xdr:cNvPr id="2" name="Picture 1" descr="C:\Documents and Settings\Sergio Vrernizzi\Desktop\VECCHIO COMPUTER\VARIE UFFICIO\ANNI 2000 2011\IMMAGINI E LOGHI\CAMP STUD\campionati stud nome e log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37147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24</xdr:col>
      <xdr:colOff>228600</xdr:colOff>
      <xdr:row>4</xdr:row>
      <xdr:rowOff>76200</xdr:rowOff>
    </xdr:to>
    <xdr:pic>
      <xdr:nvPicPr>
        <xdr:cNvPr id="3" name="Picture 2" descr="C:\Documents and Settings\Sergio Vrernizzi\Desktop\VECCHIO COMPUTER\VARIE UFFICIO\ANNI 2000 2011\IMMAGINI E LOGHI\USR\usrlogo_new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400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85725</xdr:rowOff>
    </xdr:from>
    <xdr:to>
      <xdr:col>8</xdr:col>
      <xdr:colOff>219075</xdr:colOff>
      <xdr:row>5</xdr:row>
      <xdr:rowOff>114300</xdr:rowOff>
    </xdr:to>
    <xdr:pic>
      <xdr:nvPicPr>
        <xdr:cNvPr id="2" name="Picture 1" descr="C:\Documents and Settings\Sergio Vrernizzi\Desktop\VECCHIO COMPUTER\VARIE UFFICIO\ANNI 2000 2011\IMMAGINI E LOGHI\CAMP STUD\campionati stud nome e logo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5"/>
          <a:ext cx="1647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200025</xdr:colOff>
      <xdr:row>0</xdr:row>
      <xdr:rowOff>114300</xdr:rowOff>
    </xdr:from>
    <xdr:to>
      <xdr:col>29</xdr:col>
      <xdr:colOff>190500</xdr:colOff>
      <xdr:row>5</xdr:row>
      <xdr:rowOff>123825</xdr:rowOff>
    </xdr:to>
    <xdr:pic>
      <xdr:nvPicPr>
        <xdr:cNvPr id="3" name="Picture 2" descr="C:\Documents and Settings\Sergio Vrernizzi\Desktop\VECCHIO COMPUTER\VARIE UFFICIO\ANNI 2000 2011\IMMAGINI E LOGHI\USR\usrlogo_new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14300"/>
          <a:ext cx="1790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3</xdr:col>
      <xdr:colOff>0</xdr:colOff>
      <xdr:row>5</xdr:row>
      <xdr:rowOff>23380</xdr:rowOff>
    </xdr:to>
    <xdr:pic>
      <xdr:nvPicPr>
        <xdr:cNvPr id="2" name="Picture 1" descr="C:\Documents and Settings\Sergio Vrernizzi\Desktop\VECCHIO COMPUTER\VARIE UFFICIO\ANNI 2000 2011\IMMAGINI E LOGHI\CAMP STUD\campionati stud nome e logo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"/>
          <a:ext cx="37147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</xdr:colOff>
      <xdr:row>0</xdr:row>
      <xdr:rowOff>9525</xdr:rowOff>
    </xdr:from>
    <xdr:to>
      <xdr:col>24</xdr:col>
      <xdr:colOff>57149</xdr:colOff>
      <xdr:row>4</xdr:row>
      <xdr:rowOff>66675</xdr:rowOff>
    </xdr:to>
    <xdr:pic>
      <xdr:nvPicPr>
        <xdr:cNvPr id="3" name="Picture 2" descr="C:\Documents and Settings\Sergio Vrernizzi\Desktop\VECCHIO COMPUTER\VARIE UFFICIO\ANNI 2000 2011\IMMAGINI E LOGHI\USR\usrlogo_new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9525"/>
          <a:ext cx="400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80"/>
  <sheetViews>
    <sheetView tabSelected="1" zoomScaleNormal="100" workbookViewId="0">
      <selection activeCell="AB46" sqref="AB46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2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20" width="4.5546875" style="1" customWidth="1"/>
    <col min="21" max="21" width="6" style="1" customWidth="1"/>
    <col min="22" max="22" width="3.6640625" style="1" customWidth="1"/>
    <col min="23" max="23" width="5.6640625" style="1" customWidth="1"/>
    <col min="24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710" t="s">
        <v>37</v>
      </c>
      <c r="M2" s="711"/>
      <c r="N2" s="711"/>
      <c r="O2" s="711"/>
      <c r="P2" s="711"/>
      <c r="Q2" s="711"/>
      <c r="R2" s="711"/>
      <c r="S2" s="711"/>
      <c r="T2" s="711"/>
      <c r="U2" s="712"/>
    </row>
    <row r="3" spans="2:38" ht="17.25" customHeight="1" x14ac:dyDescent="0.3">
      <c r="L3" s="713" t="s">
        <v>50</v>
      </c>
      <c r="M3" s="714"/>
      <c r="N3" s="714"/>
      <c r="O3" s="714"/>
      <c r="P3" s="714"/>
      <c r="Q3" s="714"/>
      <c r="R3" s="714"/>
      <c r="S3" s="714"/>
      <c r="T3" s="714"/>
      <c r="U3" s="715"/>
    </row>
    <row r="4" spans="2:38" ht="15.75" customHeight="1" thickBot="1" x14ac:dyDescent="0.35">
      <c r="L4" s="716"/>
      <c r="M4" s="717"/>
      <c r="N4" s="717"/>
      <c r="O4" s="717"/>
      <c r="P4" s="717"/>
      <c r="Q4" s="717"/>
      <c r="R4" s="717"/>
      <c r="S4" s="717"/>
      <c r="T4" s="717"/>
      <c r="U4" s="718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719" t="s">
        <v>51</v>
      </c>
      <c r="M6" s="720"/>
      <c r="N6" s="720"/>
      <c r="O6" s="720"/>
      <c r="P6" s="720"/>
      <c r="Q6" s="720"/>
      <c r="R6" s="720"/>
      <c r="S6" s="720"/>
      <c r="T6" s="720"/>
      <c r="U6" s="720"/>
    </row>
    <row r="7" spans="2:38" ht="6.75" customHeight="1" thickBot="1" x14ac:dyDescent="0.3"/>
    <row r="8" spans="2:38" ht="22.5" customHeight="1" thickBot="1" x14ac:dyDescent="0.35">
      <c r="B8" s="721" t="s">
        <v>38</v>
      </c>
      <c r="C8" s="722"/>
      <c r="D8" s="722"/>
      <c r="E8" s="722"/>
      <c r="F8" s="722"/>
      <c r="G8" s="722"/>
      <c r="H8" s="722"/>
      <c r="I8" s="722"/>
      <c r="J8" s="722"/>
      <c r="K8" s="722"/>
      <c r="L8" s="722"/>
      <c r="M8" s="722"/>
      <c r="N8" s="722"/>
      <c r="O8" s="722"/>
      <c r="P8" s="722"/>
      <c r="Q8" s="722"/>
      <c r="R8" s="722"/>
      <c r="S8" s="722"/>
      <c r="T8" s="722"/>
      <c r="U8" s="722"/>
      <c r="V8" s="722"/>
      <c r="W8" s="722"/>
      <c r="X8" s="722"/>
      <c r="Y8" s="722"/>
      <c r="Z8" s="722"/>
      <c r="AA8" s="722"/>
      <c r="AB8" s="722"/>
      <c r="AC8" s="722"/>
      <c r="AD8" s="722"/>
      <c r="AE8" s="722"/>
      <c r="AF8" s="722"/>
      <c r="AG8" s="722"/>
      <c r="AH8" s="722"/>
      <c r="AI8" s="722"/>
      <c r="AJ8" s="722"/>
      <c r="AK8" s="722"/>
      <c r="AL8" s="723"/>
    </row>
    <row r="9" spans="2:38" s="4" customFormat="1" ht="16.5" customHeight="1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24" t="s">
        <v>0</v>
      </c>
      <c r="S9" s="724"/>
      <c r="T9" s="724"/>
      <c r="U9" s="724"/>
      <c r="V9" s="724"/>
      <c r="W9" s="724"/>
      <c r="X9" s="724"/>
      <c r="Y9" s="724"/>
      <c r="Z9" s="724"/>
      <c r="AA9" s="724"/>
      <c r="AB9" s="724"/>
      <c r="AC9" s="724"/>
      <c r="AD9" s="724"/>
      <c r="AE9" s="724"/>
      <c r="AF9" s="724"/>
      <c r="AG9" s="724"/>
      <c r="AH9" s="724"/>
      <c r="AI9" s="724"/>
      <c r="AJ9" s="724"/>
      <c r="AK9" s="724"/>
      <c r="AL9" s="725"/>
    </row>
    <row r="10" spans="2:38" s="8" customFormat="1" ht="16.5" customHeight="1" thickBot="1" x14ac:dyDescent="0.25">
      <c r="B10" s="9" t="s">
        <v>1</v>
      </c>
      <c r="C10" s="709" t="s">
        <v>2</v>
      </c>
      <c r="D10" s="709"/>
      <c r="E10" s="709"/>
      <c r="F10" s="709"/>
      <c r="G10" s="709"/>
      <c r="H10" s="10" t="s">
        <v>3</v>
      </c>
      <c r="I10" s="709" t="s">
        <v>2</v>
      </c>
      <c r="J10" s="709"/>
      <c r="K10" s="709"/>
      <c r="L10" s="709"/>
      <c r="M10" s="709"/>
      <c r="N10" s="709" t="s">
        <v>4</v>
      </c>
      <c r="O10" s="709"/>
      <c r="P10" s="709"/>
      <c r="Q10" s="11"/>
      <c r="R10" s="10" t="s">
        <v>5</v>
      </c>
      <c r="S10" s="10" t="s">
        <v>2</v>
      </c>
      <c r="T10" s="12">
        <v>1</v>
      </c>
      <c r="U10" s="12">
        <v>2</v>
      </c>
      <c r="V10" s="12">
        <v>3</v>
      </c>
      <c r="W10" s="12">
        <v>4</v>
      </c>
      <c r="X10" s="12">
        <v>5</v>
      </c>
      <c r="Y10" s="12">
        <v>6</v>
      </c>
      <c r="Z10" s="12">
        <v>7</v>
      </c>
      <c r="AA10" s="12">
        <v>8</v>
      </c>
      <c r="AB10" s="12">
        <v>9</v>
      </c>
      <c r="AC10" s="12">
        <v>10</v>
      </c>
      <c r="AD10" s="12">
        <v>11</v>
      </c>
      <c r="AE10" s="12">
        <v>12</v>
      </c>
      <c r="AF10" s="12">
        <v>13</v>
      </c>
      <c r="AG10" s="12">
        <v>14</v>
      </c>
      <c r="AH10" s="12">
        <v>15</v>
      </c>
      <c r="AI10" s="12" t="s">
        <v>6</v>
      </c>
      <c r="AJ10" s="12" t="s">
        <v>7</v>
      </c>
      <c r="AK10" s="12" t="s">
        <v>8</v>
      </c>
      <c r="AL10" s="13" t="s">
        <v>9</v>
      </c>
    </row>
    <row r="11" spans="2:38" ht="19.5" customHeight="1" x14ac:dyDescent="0.25">
      <c r="B11" s="14">
        <v>1</v>
      </c>
      <c r="C11" s="708" t="str">
        <f>S11</f>
        <v>LS QUASIMODO</v>
      </c>
      <c r="D11" s="708"/>
      <c r="E11" s="708"/>
      <c r="F11" s="708"/>
      <c r="G11" s="708"/>
      <c r="H11" s="15"/>
      <c r="I11" s="708" t="str">
        <f>S12</f>
        <v>IIS VARALLI</v>
      </c>
      <c r="J11" s="708"/>
      <c r="K11" s="708"/>
      <c r="L11" s="708"/>
      <c r="M11" s="708"/>
      <c r="N11" s="16">
        <v>16</v>
      </c>
      <c r="O11" s="17" t="s">
        <v>10</v>
      </c>
      <c r="P11" s="16">
        <v>13</v>
      </c>
      <c r="Q11" s="18"/>
      <c r="R11" s="19" t="s">
        <v>11</v>
      </c>
      <c r="S11" s="20" t="s">
        <v>71</v>
      </c>
      <c r="T11" s="21">
        <f>IF(N11="N",0,IF(N11=P11,1,IF(N11&gt;P11,3,IF(N11&lt;P11,1))))</f>
        <v>3</v>
      </c>
      <c r="U11" s="22" t="s">
        <v>10</v>
      </c>
      <c r="V11" s="22" t="s">
        <v>10</v>
      </c>
      <c r="W11" s="22" t="s">
        <v>10</v>
      </c>
      <c r="X11" s="22" t="s">
        <v>10</v>
      </c>
      <c r="Y11" s="23">
        <f>IF(N16="N",0,IF(N16=P16,1,IF(N16&gt;P16,3,IF(N16&lt;P16,1))))</f>
        <v>3</v>
      </c>
      <c r="Z11" s="22" t="s">
        <v>10</v>
      </c>
      <c r="AA11" s="22" t="s">
        <v>10</v>
      </c>
      <c r="AB11" s="23">
        <f>IF(N19="N",0,IF(N19=P19,1,IF(N19&gt;P19,3,IF(N19&lt;P19,1))))</f>
        <v>3</v>
      </c>
      <c r="AC11" s="22" t="s">
        <v>10</v>
      </c>
      <c r="AD11" s="22" t="s">
        <v>10</v>
      </c>
      <c r="AE11" s="23">
        <f>IF(N22="N",0,IF(N22=P22,1,IF(N22&gt;P22,3,IF(N22&lt;P22,1))))</f>
        <v>1</v>
      </c>
      <c r="AF11" s="22" t="s">
        <v>10</v>
      </c>
      <c r="AG11" s="23">
        <f>IF(N24="N",0,IF(N24=P24,1,IF(N24&gt;P24,3,IF(N24&lt;P24,1))))</f>
        <v>1</v>
      </c>
      <c r="AH11" s="24" t="s">
        <v>10</v>
      </c>
      <c r="AI11" s="25">
        <f>SUM(N11,N16,N19,N22,N24)</f>
        <v>75</v>
      </c>
      <c r="AJ11" s="26">
        <f>SUM(P11,P16,P19,P22,P24)</f>
        <v>64</v>
      </c>
      <c r="AK11" s="27">
        <f t="shared" ref="AK11:AK16" si="0">SUM(AI11,-AJ11)</f>
        <v>11</v>
      </c>
      <c r="AL11" s="28">
        <f t="shared" ref="AL11:AL16" si="1">SUM(T11:AH11)</f>
        <v>11</v>
      </c>
    </row>
    <row r="12" spans="2:38" ht="19.5" customHeight="1" x14ac:dyDescent="0.25">
      <c r="B12" s="29">
        <v>2</v>
      </c>
      <c r="C12" s="698" t="str">
        <f>S13</f>
        <v>ITI LAGRANGE</v>
      </c>
      <c r="D12" s="698"/>
      <c r="E12" s="698"/>
      <c r="F12" s="698"/>
      <c r="G12" s="698"/>
      <c r="H12" s="30"/>
      <c r="I12" s="698" t="str">
        <f>S14</f>
        <v>DONATELLI PASCAL</v>
      </c>
      <c r="J12" s="698"/>
      <c r="K12" s="698"/>
      <c r="L12" s="698"/>
      <c r="M12" s="698"/>
      <c r="N12" s="31">
        <v>9</v>
      </c>
      <c r="O12" s="32" t="s">
        <v>10</v>
      </c>
      <c r="P12" s="31">
        <v>10</v>
      </c>
      <c r="Q12" s="18"/>
      <c r="R12" s="33" t="s">
        <v>12</v>
      </c>
      <c r="S12" s="34" t="s">
        <v>72</v>
      </c>
      <c r="T12" s="35">
        <f>IF(P11="N",0,IF(N11=P11,1,IF(N11&lt;P11,3,IF(N11&gt;P11,1))))</f>
        <v>1</v>
      </c>
      <c r="U12" s="36" t="s">
        <v>10</v>
      </c>
      <c r="V12" s="36" t="s">
        <v>10</v>
      </c>
      <c r="W12" s="37">
        <f>IF(N14="N",0,IF(N14=P14,1,IF(N14&gt;P14,3,IF(N14&lt;P14,1))))</f>
        <v>3</v>
      </c>
      <c r="X12" s="36" t="s">
        <v>10</v>
      </c>
      <c r="Y12" s="36" t="s">
        <v>10</v>
      </c>
      <c r="Z12" s="37">
        <f>IF(N17="N",0,IF(N17=P17,1,IF(N17&gt;P17,3,IF(N17&lt;P17,1))))</f>
        <v>3</v>
      </c>
      <c r="AA12" s="36" t="s">
        <v>10</v>
      </c>
      <c r="AB12" s="36" t="s">
        <v>10</v>
      </c>
      <c r="AC12" s="37">
        <f>IF(N20="N",0,IF(N20=P20,1,IF(N20&gt;P20,3,IF(N20&lt;P20,1))))</f>
        <v>1</v>
      </c>
      <c r="AD12" s="36" t="s">
        <v>10</v>
      </c>
      <c r="AE12" s="36" t="s">
        <v>10</v>
      </c>
      <c r="AF12" s="37">
        <f>IF(N23="N",0,IF(N23=P23,1,IF(N23&gt;P23,3,IF(N23&lt;P23,1))))</f>
        <v>3</v>
      </c>
      <c r="AG12" s="36" t="s">
        <v>10</v>
      </c>
      <c r="AH12" s="38" t="s">
        <v>10</v>
      </c>
      <c r="AI12" s="39">
        <f>SUM(P11,N14,N17,N20,N23)</f>
        <v>82</v>
      </c>
      <c r="AJ12" s="40">
        <f>SUM(N11,P14,P17,P20,P23)</f>
        <v>63</v>
      </c>
      <c r="AK12" s="41">
        <f t="shared" si="0"/>
        <v>19</v>
      </c>
      <c r="AL12" s="42">
        <f t="shared" si="1"/>
        <v>11</v>
      </c>
    </row>
    <row r="13" spans="2:38" ht="19.5" customHeight="1" x14ac:dyDescent="0.25">
      <c r="B13" s="43">
        <v>3</v>
      </c>
      <c r="C13" s="706" t="str">
        <f>S15</f>
        <v>CAVALLERI PARABIAGO</v>
      </c>
      <c r="D13" s="699"/>
      <c r="E13" s="699"/>
      <c r="F13" s="699"/>
      <c r="G13" s="699"/>
      <c r="H13" s="44"/>
      <c r="I13" s="699">
        <f>S16</f>
        <v>0</v>
      </c>
      <c r="J13" s="699"/>
      <c r="K13" s="699"/>
      <c r="L13" s="699"/>
      <c r="M13" s="699"/>
      <c r="N13" s="45">
        <v>21</v>
      </c>
      <c r="O13" s="46"/>
      <c r="P13" s="45">
        <v>0</v>
      </c>
      <c r="Q13" s="18"/>
      <c r="R13" s="33" t="s">
        <v>13</v>
      </c>
      <c r="S13" s="453" t="s">
        <v>73</v>
      </c>
      <c r="T13" s="47" t="s">
        <v>10</v>
      </c>
      <c r="U13" s="37">
        <f>IF(N12="N",0,IF(N12=P12,1,IF(N12&gt;P12,3,IF(N12&lt;P12,1))))</f>
        <v>1</v>
      </c>
      <c r="V13" s="36" t="s">
        <v>10</v>
      </c>
      <c r="W13" s="37">
        <f>IF(P14="N",0,IF(N14=P14,1,IF(N14&lt;P14,3,IF(N14&gt;P14,1))))</f>
        <v>1</v>
      </c>
      <c r="X13" s="36" t="s">
        <v>10</v>
      </c>
      <c r="Y13" s="36" t="s">
        <v>10</v>
      </c>
      <c r="Z13" s="36" t="s">
        <v>10</v>
      </c>
      <c r="AA13" s="37">
        <f>IF(N18="N",0,IF(N18=P18,1,IF(N18&gt;P18,3,IF(N18&lt;P18,1))))</f>
        <v>3</v>
      </c>
      <c r="AB13" s="36" t="s">
        <v>10</v>
      </c>
      <c r="AC13" s="36" t="s">
        <v>10</v>
      </c>
      <c r="AD13" s="37">
        <f>IF(N21="N",0,IF(N21=P21,1,IF(N21&gt;P21,3,IF(N21&lt;P21,1))))</f>
        <v>3</v>
      </c>
      <c r="AE13" s="36" t="s">
        <v>10</v>
      </c>
      <c r="AF13" s="36" t="s">
        <v>10</v>
      </c>
      <c r="AG13" s="37">
        <f>IF(P24="N",0,IF(N24=P24,1,IF(N24&lt;P24,3,IF(N24&gt;P24,1))))</f>
        <v>3</v>
      </c>
      <c r="AH13" s="38" t="s">
        <v>10</v>
      </c>
      <c r="AI13" s="39">
        <f>SUM(N12,P14,N18,N21,P24)</f>
        <v>70</v>
      </c>
      <c r="AJ13" s="40">
        <f>SUM(P12,N14,P18,P21,N24)</f>
        <v>52</v>
      </c>
      <c r="AK13" s="41">
        <f t="shared" si="0"/>
        <v>18</v>
      </c>
      <c r="AL13" s="28">
        <f t="shared" si="1"/>
        <v>11</v>
      </c>
    </row>
    <row r="14" spans="2:38" ht="19.5" customHeight="1" x14ac:dyDescent="0.25">
      <c r="B14" s="29">
        <v>4</v>
      </c>
      <c r="C14" s="698" t="str">
        <f>S12</f>
        <v>IIS VARALLI</v>
      </c>
      <c r="D14" s="698"/>
      <c r="E14" s="698"/>
      <c r="F14" s="698"/>
      <c r="G14" s="698"/>
      <c r="H14" s="30"/>
      <c r="I14" s="707" t="str">
        <f>S13</f>
        <v>ITI LAGRANGE</v>
      </c>
      <c r="J14" s="698"/>
      <c r="K14" s="698"/>
      <c r="L14" s="698"/>
      <c r="M14" s="698"/>
      <c r="N14" s="31">
        <v>18</v>
      </c>
      <c r="O14" s="32" t="s">
        <v>10</v>
      </c>
      <c r="P14" s="31">
        <v>12</v>
      </c>
      <c r="Q14" s="18"/>
      <c r="R14" s="33" t="s">
        <v>14</v>
      </c>
      <c r="S14" s="34" t="s">
        <v>74</v>
      </c>
      <c r="T14" s="47" t="s">
        <v>10</v>
      </c>
      <c r="U14" s="37">
        <f>IF(P12="N",0,IF(N12=P12,1,IF(N12&lt;P12,3,IF(N12&gt;P12,1))))</f>
        <v>3</v>
      </c>
      <c r="V14" s="36" t="s">
        <v>10</v>
      </c>
      <c r="W14" s="36" t="s">
        <v>10</v>
      </c>
      <c r="X14" s="37">
        <f>IF(N15="N",0,IF(N15=P15,1,IF(N15&gt;P15,3,IF(N15&lt;P15,1))))</f>
        <v>1</v>
      </c>
      <c r="Y14" s="36" t="s">
        <v>10</v>
      </c>
      <c r="Z14" s="37">
        <f>IF(P17="N",0,IF(N17=P17,1,IF(N17&lt;P17,3,IF(N17&gt;P17,1))))</f>
        <v>1</v>
      </c>
      <c r="AA14" s="36" t="s">
        <v>10</v>
      </c>
      <c r="AB14" s="37">
        <f>IF(P19="N",0,IF(N19=P19,1,IF(N19&lt;P19,3,IF(N19&gt;P19,1))))</f>
        <v>1</v>
      </c>
      <c r="AC14" s="36" t="s">
        <v>10</v>
      </c>
      <c r="AD14" s="36" t="s">
        <v>10</v>
      </c>
      <c r="AE14" s="36" t="s">
        <v>10</v>
      </c>
      <c r="AF14" s="36" t="s">
        <v>10</v>
      </c>
      <c r="AG14" s="36" t="s">
        <v>10</v>
      </c>
      <c r="AH14" s="48">
        <f>IF(N25="N",0,IF(N25=P25,1,IF(N25&gt;P25,3,IF(N25&lt;P25,1))))</f>
        <v>3</v>
      </c>
      <c r="AI14" s="39">
        <f>SUM(P12,N15,P17,P19,N25)</f>
        <v>71</v>
      </c>
      <c r="AJ14" s="40">
        <f>SUM(N12,P15,N17,N19,P25)</f>
        <v>64</v>
      </c>
      <c r="AK14" s="41">
        <f t="shared" si="0"/>
        <v>7</v>
      </c>
      <c r="AL14" s="42">
        <f t="shared" si="1"/>
        <v>9</v>
      </c>
    </row>
    <row r="15" spans="2:38" ht="19.5" customHeight="1" x14ac:dyDescent="0.25">
      <c r="B15" s="43">
        <v>5</v>
      </c>
      <c r="C15" s="699" t="str">
        <f>S14</f>
        <v>DONATELLI PASCAL</v>
      </c>
      <c r="D15" s="699"/>
      <c r="E15" s="699"/>
      <c r="F15" s="699"/>
      <c r="G15" s="699"/>
      <c r="H15" s="44"/>
      <c r="I15" s="699" t="str">
        <f>S15</f>
        <v>CAVALLERI PARABIAGO</v>
      </c>
      <c r="J15" s="699"/>
      <c r="K15" s="699"/>
      <c r="L15" s="699"/>
      <c r="M15" s="699"/>
      <c r="N15" s="45">
        <v>13</v>
      </c>
      <c r="O15" s="46" t="s">
        <v>10</v>
      </c>
      <c r="P15" s="45">
        <v>20</v>
      </c>
      <c r="Q15" s="18"/>
      <c r="R15" s="33" t="s">
        <v>15</v>
      </c>
      <c r="S15" s="34" t="s">
        <v>75</v>
      </c>
      <c r="T15" s="47" t="s">
        <v>10</v>
      </c>
      <c r="U15" s="36" t="s">
        <v>10</v>
      </c>
      <c r="V15" s="37">
        <f>IF(N13="N",0,IF(N13=P13,1,IF(N13&gt;P13,3,IF(N13&lt;P13,1))))</f>
        <v>3</v>
      </c>
      <c r="W15" s="36" t="s">
        <v>10</v>
      </c>
      <c r="X15" s="37">
        <f>IF(P15="N",0,IF(N15=P15,1,IF(N15&lt;P15,3,IF(N15&gt;P15,1))))</f>
        <v>3</v>
      </c>
      <c r="Y15" s="36" t="s">
        <v>10</v>
      </c>
      <c r="Z15" s="36" t="s">
        <v>10</v>
      </c>
      <c r="AA15" s="37">
        <f>IF(P18="N",0,IF(N18=P18,1,IF(N18&lt;P18,3,IF(N18&gt;P18,1))))</f>
        <v>1</v>
      </c>
      <c r="AB15" s="36" t="s">
        <v>10</v>
      </c>
      <c r="AC15" s="37">
        <f>IF(P20="N",0,IF(N20=P20,1,IF(N20&lt;P20,3,IF(N20&gt;P20,1))))</f>
        <v>3</v>
      </c>
      <c r="AD15" s="36" t="s">
        <v>10</v>
      </c>
      <c r="AE15" s="37">
        <f>IF(P22="N",0,IF(N22=P22,1,IF(N22&lt;P22,3,IF(N22&gt;P22,1))))</f>
        <v>3</v>
      </c>
      <c r="AF15" s="36" t="s">
        <v>10</v>
      </c>
      <c r="AG15" s="36" t="s">
        <v>10</v>
      </c>
      <c r="AH15" s="38" t="s">
        <v>10</v>
      </c>
      <c r="AI15" s="39">
        <f>SUM(N13,P15,P18,P20,P22)</f>
        <v>91</v>
      </c>
      <c r="AJ15" s="40">
        <f>SUM(P13,N15,N18,N20,N22)</f>
        <v>41</v>
      </c>
      <c r="AK15" s="41">
        <f t="shared" si="0"/>
        <v>50</v>
      </c>
      <c r="AL15" s="42">
        <f t="shared" si="1"/>
        <v>13</v>
      </c>
    </row>
    <row r="16" spans="2:38" ht="19.5" customHeight="1" thickBot="1" x14ac:dyDescent="0.3">
      <c r="B16" s="29">
        <v>6</v>
      </c>
      <c r="C16" s="698" t="str">
        <f>S11</f>
        <v>LS QUASIMODO</v>
      </c>
      <c r="D16" s="698"/>
      <c r="E16" s="698"/>
      <c r="F16" s="698"/>
      <c r="G16" s="698"/>
      <c r="H16" s="30"/>
      <c r="I16" s="698">
        <f>S16</f>
        <v>0</v>
      </c>
      <c r="J16" s="698"/>
      <c r="K16" s="698"/>
      <c r="L16" s="698"/>
      <c r="M16" s="698"/>
      <c r="N16" s="31">
        <v>21</v>
      </c>
      <c r="O16" s="32" t="s">
        <v>10</v>
      </c>
      <c r="P16" s="31">
        <v>0</v>
      </c>
      <c r="Q16" s="18"/>
      <c r="R16" s="49" t="s">
        <v>16</v>
      </c>
      <c r="S16" s="50"/>
      <c r="T16" s="51" t="s">
        <v>10</v>
      </c>
      <c r="U16" s="52"/>
      <c r="V16" s="53">
        <f>IF(P13="N",0,IF(N13=P13,1,IF(N13&lt;P13,3,IF(N13&gt;P13,1))))</f>
        <v>1</v>
      </c>
      <c r="W16" s="54" t="s">
        <v>10</v>
      </c>
      <c r="X16" s="54" t="s">
        <v>10</v>
      </c>
      <c r="Y16" s="53">
        <f>IF(P16="N",0,IF(N16=P16,1,IF(N16&lt;P16,3,IF(N16&gt;P16,1))))</f>
        <v>1</v>
      </c>
      <c r="Z16" s="54" t="s">
        <v>10</v>
      </c>
      <c r="AA16" s="54" t="s">
        <v>10</v>
      </c>
      <c r="AB16" s="54" t="s">
        <v>10</v>
      </c>
      <c r="AC16" s="54" t="s">
        <v>10</v>
      </c>
      <c r="AD16" s="53">
        <f>IF(P21="N",0,IF(N21=P21,1,IF(N21&lt;P21,3,IF(N21&gt;P21,1))))</f>
        <v>1</v>
      </c>
      <c r="AE16" s="54" t="s">
        <v>10</v>
      </c>
      <c r="AF16" s="53">
        <f>IF(P23="N",0,IF(N23=P23,1,IF(N23&lt;P23,3,IF(N23&gt;Z14,1))))</f>
        <v>1</v>
      </c>
      <c r="AG16" s="54" t="s">
        <v>10</v>
      </c>
      <c r="AH16" s="55">
        <f>IF(P25="N",0,IF(N25=P25,1,IF(N25&lt;P25,3,IF(N25&gt;P25,1))))</f>
        <v>1</v>
      </c>
      <c r="AI16" s="56">
        <f>SUM(P13,P16,P21,P23,P25)</f>
        <v>0</v>
      </c>
      <c r="AJ16" s="57">
        <f>SUM(N13,N16,N21,N23,N25)</f>
        <v>105</v>
      </c>
      <c r="AK16" s="58">
        <f t="shared" si="0"/>
        <v>-105</v>
      </c>
      <c r="AL16" s="42">
        <f t="shared" si="1"/>
        <v>5</v>
      </c>
    </row>
    <row r="17" spans="1:38" ht="19.5" customHeight="1" x14ac:dyDescent="0.3">
      <c r="B17" s="43">
        <v>7</v>
      </c>
      <c r="C17" s="699" t="str">
        <f>S12</f>
        <v>IIS VARALLI</v>
      </c>
      <c r="D17" s="699"/>
      <c r="E17" s="699"/>
      <c r="F17" s="699"/>
      <c r="G17" s="699"/>
      <c r="H17" s="44"/>
      <c r="I17" s="699" t="str">
        <f>S14</f>
        <v>DONATELLI PASCAL</v>
      </c>
      <c r="J17" s="699"/>
      <c r="K17" s="699"/>
      <c r="L17" s="699"/>
      <c r="M17" s="699"/>
      <c r="N17" s="45">
        <v>16</v>
      </c>
      <c r="O17" s="46" t="s">
        <v>10</v>
      </c>
      <c r="P17" s="45">
        <v>14</v>
      </c>
      <c r="Q17" s="18"/>
      <c r="R17" s="700"/>
      <c r="S17" s="701"/>
      <c r="T17" s="701"/>
      <c r="U17" s="701"/>
      <c r="V17" s="701"/>
      <c r="W17" s="701"/>
      <c r="X17" s="701"/>
      <c r="Y17" s="701"/>
      <c r="Z17" s="701"/>
      <c r="AA17" s="701"/>
      <c r="AB17" s="701"/>
      <c r="AC17" s="701"/>
      <c r="AD17" s="701"/>
      <c r="AE17" s="701"/>
      <c r="AF17" s="701"/>
      <c r="AG17" s="701"/>
      <c r="AH17" s="701"/>
      <c r="AI17" s="701"/>
      <c r="AJ17" s="701"/>
      <c r="AK17" s="701"/>
      <c r="AL17" s="702"/>
    </row>
    <row r="18" spans="1:38" ht="19.5" customHeight="1" x14ac:dyDescent="0.3">
      <c r="B18" s="29">
        <v>8</v>
      </c>
      <c r="C18" s="698" t="str">
        <f>S13</f>
        <v>ITI LAGRANGE</v>
      </c>
      <c r="D18" s="698"/>
      <c r="E18" s="698"/>
      <c r="F18" s="698"/>
      <c r="G18" s="698"/>
      <c r="H18" s="30"/>
      <c r="I18" s="698" t="str">
        <f>S15</f>
        <v>CAVALLERI PARABIAGO</v>
      </c>
      <c r="J18" s="698"/>
      <c r="K18" s="698"/>
      <c r="L18" s="698"/>
      <c r="M18" s="698"/>
      <c r="N18" s="31">
        <v>11</v>
      </c>
      <c r="O18" s="32" t="s">
        <v>10</v>
      </c>
      <c r="P18" s="31">
        <v>8</v>
      </c>
      <c r="Q18" s="18"/>
      <c r="R18" s="700"/>
      <c r="S18" s="701"/>
      <c r="T18" s="701"/>
      <c r="U18" s="701"/>
      <c r="V18" s="701"/>
      <c r="W18" s="701"/>
      <c r="X18" s="701"/>
      <c r="Y18" s="701"/>
      <c r="Z18" s="701"/>
      <c r="AA18" s="701"/>
      <c r="AB18" s="701"/>
      <c r="AC18" s="701"/>
      <c r="AD18" s="701"/>
      <c r="AE18" s="701"/>
      <c r="AF18" s="701"/>
      <c r="AG18" s="701"/>
      <c r="AH18" s="701"/>
      <c r="AI18" s="701"/>
      <c r="AJ18" s="701"/>
      <c r="AK18" s="701"/>
      <c r="AL18" s="702"/>
    </row>
    <row r="19" spans="1:38" ht="19.5" customHeight="1" x14ac:dyDescent="0.3">
      <c r="B19" s="43">
        <v>9</v>
      </c>
      <c r="C19" s="706" t="str">
        <f>S11</f>
        <v>LS QUASIMODO</v>
      </c>
      <c r="D19" s="699"/>
      <c r="E19" s="699"/>
      <c r="F19" s="699"/>
      <c r="G19" s="699"/>
      <c r="H19" s="44"/>
      <c r="I19" s="699" t="str">
        <f>S14</f>
        <v>DONATELLI PASCAL</v>
      </c>
      <c r="J19" s="699"/>
      <c r="K19" s="699"/>
      <c r="L19" s="699"/>
      <c r="M19" s="699"/>
      <c r="N19" s="45">
        <v>19</v>
      </c>
      <c r="O19" s="46" t="s">
        <v>10</v>
      </c>
      <c r="P19" s="45">
        <v>13</v>
      </c>
      <c r="Q19" s="18"/>
      <c r="R19" s="700"/>
      <c r="S19" s="701"/>
      <c r="T19" s="701"/>
      <c r="U19" s="701"/>
      <c r="V19" s="701"/>
      <c r="W19" s="701"/>
      <c r="X19" s="701"/>
      <c r="Y19" s="701"/>
      <c r="Z19" s="701"/>
      <c r="AA19" s="701"/>
      <c r="AB19" s="701"/>
      <c r="AC19" s="701"/>
      <c r="AD19" s="701"/>
      <c r="AE19" s="701"/>
      <c r="AF19" s="701"/>
      <c r="AG19" s="701"/>
      <c r="AH19" s="701"/>
      <c r="AI19" s="701"/>
      <c r="AJ19" s="701"/>
      <c r="AK19" s="701"/>
      <c r="AL19" s="702"/>
    </row>
    <row r="20" spans="1:38" ht="19.5" customHeight="1" x14ac:dyDescent="0.3">
      <c r="B20" s="29">
        <v>10</v>
      </c>
      <c r="C20" s="698" t="str">
        <f>S12</f>
        <v>IIS VARALLI</v>
      </c>
      <c r="D20" s="698"/>
      <c r="E20" s="698"/>
      <c r="F20" s="698"/>
      <c r="G20" s="698"/>
      <c r="H20" s="30"/>
      <c r="I20" s="698" t="str">
        <f>S15</f>
        <v>CAVALLERI PARABIAGO</v>
      </c>
      <c r="J20" s="698"/>
      <c r="K20" s="698"/>
      <c r="L20" s="698"/>
      <c r="M20" s="698"/>
      <c r="N20" s="31">
        <v>14</v>
      </c>
      <c r="O20" s="32" t="s">
        <v>10</v>
      </c>
      <c r="P20" s="31">
        <v>21</v>
      </c>
      <c r="Q20" s="18"/>
      <c r="R20" s="700"/>
      <c r="S20" s="701"/>
      <c r="T20" s="701"/>
      <c r="U20" s="701"/>
      <c r="V20" s="701"/>
      <c r="W20" s="701"/>
      <c r="X20" s="701"/>
      <c r="Y20" s="701"/>
      <c r="Z20" s="701"/>
      <c r="AA20" s="701"/>
      <c r="AB20" s="701"/>
      <c r="AC20" s="701"/>
      <c r="AD20" s="701"/>
      <c r="AE20" s="701"/>
      <c r="AF20" s="701"/>
      <c r="AG20" s="701"/>
      <c r="AH20" s="701"/>
      <c r="AI20" s="701"/>
      <c r="AJ20" s="701"/>
      <c r="AK20" s="701"/>
      <c r="AL20" s="702"/>
    </row>
    <row r="21" spans="1:38" ht="19.5" customHeight="1" x14ac:dyDescent="0.3">
      <c r="B21" s="43">
        <v>11</v>
      </c>
      <c r="C21" s="699" t="str">
        <f>S13</f>
        <v>ITI LAGRANGE</v>
      </c>
      <c r="D21" s="699"/>
      <c r="E21" s="699"/>
      <c r="F21" s="699"/>
      <c r="G21" s="699"/>
      <c r="H21" s="44"/>
      <c r="I21" s="699">
        <f>S16</f>
        <v>0</v>
      </c>
      <c r="J21" s="699"/>
      <c r="K21" s="699"/>
      <c r="L21" s="699"/>
      <c r="M21" s="699"/>
      <c r="N21" s="45">
        <v>21</v>
      </c>
      <c r="O21" s="46" t="s">
        <v>10</v>
      </c>
      <c r="P21" s="45">
        <v>0</v>
      </c>
      <c r="Q21" s="18"/>
      <c r="R21" s="700"/>
      <c r="S21" s="701"/>
      <c r="T21" s="701"/>
      <c r="U21" s="701"/>
      <c r="V21" s="701"/>
      <c r="W21" s="701"/>
      <c r="X21" s="701"/>
      <c r="Y21" s="701"/>
      <c r="Z21" s="701"/>
      <c r="AA21" s="701"/>
      <c r="AB21" s="701"/>
      <c r="AC21" s="701"/>
      <c r="AD21" s="701"/>
      <c r="AE21" s="701"/>
      <c r="AF21" s="701"/>
      <c r="AG21" s="701"/>
      <c r="AH21" s="701"/>
      <c r="AI21" s="701"/>
      <c r="AJ21" s="701"/>
      <c r="AK21" s="701"/>
      <c r="AL21" s="702"/>
    </row>
    <row r="22" spans="1:38" ht="19.5" customHeight="1" x14ac:dyDescent="0.3">
      <c r="B22" s="29">
        <v>12</v>
      </c>
      <c r="C22" s="698" t="str">
        <f>S11</f>
        <v>LS QUASIMODO</v>
      </c>
      <c r="D22" s="698"/>
      <c r="E22" s="698"/>
      <c r="F22" s="698"/>
      <c r="G22" s="698"/>
      <c r="H22" s="30"/>
      <c r="I22" s="698" t="str">
        <f>S15</f>
        <v>CAVALLERI PARABIAGO</v>
      </c>
      <c r="J22" s="698"/>
      <c r="K22" s="698"/>
      <c r="L22" s="698"/>
      <c r="M22" s="698"/>
      <c r="N22" s="31">
        <v>3</v>
      </c>
      <c r="O22" s="32" t="s">
        <v>10</v>
      </c>
      <c r="P22" s="31">
        <v>21</v>
      </c>
      <c r="Q22" s="18"/>
      <c r="R22" s="700"/>
      <c r="S22" s="701"/>
      <c r="T22" s="701"/>
      <c r="U22" s="701"/>
      <c r="V22" s="701"/>
      <c r="W22" s="701"/>
      <c r="X22" s="701"/>
      <c r="Y22" s="701"/>
      <c r="Z22" s="701"/>
      <c r="AA22" s="701"/>
      <c r="AB22" s="701"/>
      <c r="AC22" s="701"/>
      <c r="AD22" s="701"/>
      <c r="AE22" s="701"/>
      <c r="AF22" s="701"/>
      <c r="AG22" s="701"/>
      <c r="AH22" s="701"/>
      <c r="AI22" s="701"/>
      <c r="AJ22" s="701"/>
      <c r="AK22" s="701"/>
      <c r="AL22" s="702"/>
    </row>
    <row r="23" spans="1:38" ht="19.5" customHeight="1" x14ac:dyDescent="0.3">
      <c r="B23" s="43">
        <v>13</v>
      </c>
      <c r="C23" s="699" t="str">
        <f>S12</f>
        <v>IIS VARALLI</v>
      </c>
      <c r="D23" s="699"/>
      <c r="E23" s="699"/>
      <c r="F23" s="699"/>
      <c r="G23" s="699"/>
      <c r="H23" s="44"/>
      <c r="I23" s="699">
        <f>S16</f>
        <v>0</v>
      </c>
      <c r="J23" s="699"/>
      <c r="K23" s="699"/>
      <c r="L23" s="699"/>
      <c r="M23" s="699"/>
      <c r="N23" s="45">
        <v>21</v>
      </c>
      <c r="O23" s="32" t="s">
        <v>10</v>
      </c>
      <c r="P23" s="45">
        <v>0</v>
      </c>
      <c r="Q23" s="18"/>
      <c r="R23" s="700"/>
      <c r="S23" s="701"/>
      <c r="T23" s="701"/>
      <c r="U23" s="701"/>
      <c r="V23" s="701"/>
      <c r="W23" s="701"/>
      <c r="X23" s="701"/>
      <c r="Y23" s="701"/>
      <c r="Z23" s="701"/>
      <c r="AA23" s="701"/>
      <c r="AB23" s="701"/>
      <c r="AC23" s="701"/>
      <c r="AD23" s="701"/>
      <c r="AE23" s="701"/>
      <c r="AF23" s="701"/>
      <c r="AG23" s="701"/>
      <c r="AH23" s="701"/>
      <c r="AI23" s="701"/>
      <c r="AJ23" s="701"/>
      <c r="AK23" s="701"/>
      <c r="AL23" s="702"/>
    </row>
    <row r="24" spans="1:38" ht="19.5" customHeight="1" x14ac:dyDescent="0.3">
      <c r="B24" s="29">
        <v>14</v>
      </c>
      <c r="C24" s="698" t="str">
        <f>S11</f>
        <v>LS QUASIMODO</v>
      </c>
      <c r="D24" s="698"/>
      <c r="E24" s="698"/>
      <c r="F24" s="698"/>
      <c r="G24" s="698"/>
      <c r="H24" s="30"/>
      <c r="I24" s="698" t="str">
        <f>S13</f>
        <v>ITI LAGRANGE</v>
      </c>
      <c r="J24" s="698"/>
      <c r="K24" s="698"/>
      <c r="L24" s="698"/>
      <c r="M24" s="698"/>
      <c r="N24" s="31">
        <v>16</v>
      </c>
      <c r="O24" s="46" t="s">
        <v>10</v>
      </c>
      <c r="P24" s="31">
        <v>17</v>
      </c>
      <c r="Q24" s="18"/>
      <c r="R24" s="700"/>
      <c r="S24" s="701"/>
      <c r="T24" s="701"/>
      <c r="U24" s="701"/>
      <c r="V24" s="701"/>
      <c r="W24" s="701"/>
      <c r="X24" s="701"/>
      <c r="Y24" s="701"/>
      <c r="Z24" s="701"/>
      <c r="AA24" s="701"/>
      <c r="AB24" s="701"/>
      <c r="AC24" s="701"/>
      <c r="AD24" s="701"/>
      <c r="AE24" s="701"/>
      <c r="AF24" s="701"/>
      <c r="AG24" s="701"/>
      <c r="AH24" s="701"/>
      <c r="AI24" s="701"/>
      <c r="AJ24" s="701"/>
      <c r="AK24" s="701"/>
      <c r="AL24" s="702"/>
    </row>
    <row r="25" spans="1:38" ht="19.5" customHeight="1" thickBot="1" x14ac:dyDescent="0.35">
      <c r="B25" s="59">
        <v>15</v>
      </c>
      <c r="C25" s="692" t="str">
        <f>S14</f>
        <v>DONATELLI PASCAL</v>
      </c>
      <c r="D25" s="692"/>
      <c r="E25" s="692"/>
      <c r="F25" s="692"/>
      <c r="G25" s="692"/>
      <c r="H25" s="60"/>
      <c r="I25" s="692">
        <f>S16</f>
        <v>0</v>
      </c>
      <c r="J25" s="692"/>
      <c r="K25" s="692"/>
      <c r="L25" s="692"/>
      <c r="M25" s="692"/>
      <c r="N25" s="61">
        <v>21</v>
      </c>
      <c r="O25" s="62" t="s">
        <v>10</v>
      </c>
      <c r="P25" s="61">
        <v>0</v>
      </c>
      <c r="Q25" s="63"/>
      <c r="R25" s="703"/>
      <c r="S25" s="704"/>
      <c r="T25" s="704"/>
      <c r="U25" s="704"/>
      <c r="V25" s="704"/>
      <c r="W25" s="704"/>
      <c r="X25" s="704"/>
      <c r="Y25" s="704"/>
      <c r="Z25" s="704"/>
      <c r="AA25" s="704"/>
      <c r="AB25" s="704"/>
      <c r="AC25" s="704"/>
      <c r="AD25" s="704"/>
      <c r="AE25" s="704"/>
      <c r="AF25" s="704"/>
      <c r="AG25" s="704"/>
      <c r="AH25" s="704"/>
      <c r="AI25" s="704"/>
      <c r="AJ25" s="704"/>
      <c r="AK25" s="704"/>
      <c r="AL25" s="705"/>
    </row>
    <row r="26" spans="1:38" ht="16.5" customHeight="1" thickBot="1" x14ac:dyDescent="0.3">
      <c r="S26" s="64"/>
    </row>
    <row r="27" spans="1:38" ht="22.5" customHeight="1" thickBot="1" x14ac:dyDescent="0.35">
      <c r="B27" s="693" t="s">
        <v>39</v>
      </c>
      <c r="C27" s="694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4"/>
      <c r="O27" s="694"/>
      <c r="P27" s="694"/>
      <c r="Q27" s="694"/>
      <c r="R27" s="694"/>
      <c r="S27" s="694"/>
      <c r="T27" s="694"/>
      <c r="U27" s="694"/>
      <c r="V27" s="694"/>
      <c r="W27" s="694"/>
      <c r="X27" s="694"/>
      <c r="Y27" s="694"/>
      <c r="Z27" s="694"/>
      <c r="AA27" s="694"/>
      <c r="AB27" s="694"/>
      <c r="AC27" s="694"/>
      <c r="AD27" s="694"/>
      <c r="AE27" s="694"/>
      <c r="AF27" s="694"/>
      <c r="AG27" s="694"/>
      <c r="AH27" s="694"/>
      <c r="AI27" s="694"/>
      <c r="AJ27" s="694"/>
      <c r="AK27" s="694"/>
      <c r="AL27" s="695"/>
    </row>
    <row r="28" spans="1:38" ht="22.5" customHeight="1" x14ac:dyDescent="0.25">
      <c r="A28" s="4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696" t="s">
        <v>0</v>
      </c>
      <c r="S28" s="696"/>
      <c r="T28" s="696"/>
      <c r="U28" s="696"/>
      <c r="V28" s="696"/>
      <c r="W28" s="696"/>
      <c r="X28" s="696"/>
      <c r="Y28" s="696"/>
      <c r="Z28" s="696"/>
      <c r="AA28" s="696"/>
      <c r="AB28" s="696"/>
      <c r="AC28" s="696"/>
      <c r="AD28" s="696"/>
      <c r="AE28" s="696"/>
      <c r="AF28" s="696"/>
      <c r="AG28" s="696"/>
      <c r="AH28" s="696"/>
      <c r="AI28" s="696"/>
      <c r="AJ28" s="696"/>
      <c r="AK28" s="696"/>
      <c r="AL28" s="697"/>
    </row>
    <row r="29" spans="1:38" ht="22.5" customHeight="1" thickBot="1" x14ac:dyDescent="0.3">
      <c r="A29" s="8"/>
      <c r="B29" s="68" t="s">
        <v>1</v>
      </c>
      <c r="C29" s="690" t="s">
        <v>2</v>
      </c>
      <c r="D29" s="690"/>
      <c r="E29" s="690"/>
      <c r="F29" s="690"/>
      <c r="G29" s="690"/>
      <c r="H29" s="69" t="s">
        <v>3</v>
      </c>
      <c r="I29" s="690" t="s">
        <v>2</v>
      </c>
      <c r="J29" s="690"/>
      <c r="K29" s="690"/>
      <c r="L29" s="690"/>
      <c r="M29" s="690"/>
      <c r="N29" s="690" t="s">
        <v>4</v>
      </c>
      <c r="O29" s="690"/>
      <c r="P29" s="690"/>
      <c r="Q29" s="70"/>
      <c r="R29" s="69" t="s">
        <v>5</v>
      </c>
      <c r="S29" s="69" t="s">
        <v>2</v>
      </c>
      <c r="T29" s="71">
        <v>16</v>
      </c>
      <c r="U29" s="71">
        <v>17</v>
      </c>
      <c r="V29" s="71">
        <v>18</v>
      </c>
      <c r="W29" s="71">
        <v>19</v>
      </c>
      <c r="X29" s="71">
        <v>20</v>
      </c>
      <c r="Y29" s="71">
        <v>21</v>
      </c>
      <c r="Z29" s="71">
        <v>22</v>
      </c>
      <c r="AA29" s="71">
        <v>23</v>
      </c>
      <c r="AB29" s="71">
        <v>24</v>
      </c>
      <c r="AC29" s="71">
        <v>25</v>
      </c>
      <c r="AD29" s="71">
        <v>26</v>
      </c>
      <c r="AE29" s="71">
        <v>27</v>
      </c>
      <c r="AF29" s="71">
        <v>28</v>
      </c>
      <c r="AG29" s="71">
        <v>29</v>
      </c>
      <c r="AH29" s="71">
        <v>30</v>
      </c>
      <c r="AI29" s="71" t="s">
        <v>6</v>
      </c>
      <c r="AJ29" s="71" t="s">
        <v>7</v>
      </c>
      <c r="AK29" s="71" t="s">
        <v>8</v>
      </c>
      <c r="AL29" s="72" t="s">
        <v>9</v>
      </c>
    </row>
    <row r="30" spans="1:38" ht="22.5" customHeight="1" x14ac:dyDescent="0.25">
      <c r="B30" s="73">
        <v>16</v>
      </c>
      <c r="C30" s="691" t="str">
        <f>S30</f>
        <v>IS LEOPARDI</v>
      </c>
      <c r="D30" s="691"/>
      <c r="E30" s="691"/>
      <c r="F30" s="691"/>
      <c r="G30" s="691"/>
      <c r="H30" s="74"/>
      <c r="I30" s="691" t="str">
        <f>S31</f>
        <v>IIS ALLENDE MI</v>
      </c>
      <c r="J30" s="691"/>
      <c r="K30" s="691"/>
      <c r="L30" s="691"/>
      <c r="M30" s="691"/>
      <c r="N30" s="75">
        <v>4</v>
      </c>
      <c r="O30" s="76" t="s">
        <v>10</v>
      </c>
      <c r="P30" s="75">
        <v>21</v>
      </c>
      <c r="Q30" s="77"/>
      <c r="R30" s="78" t="s">
        <v>17</v>
      </c>
      <c r="S30" s="79" t="s">
        <v>76</v>
      </c>
      <c r="T30" s="80">
        <f>IF(N30="N",0,IF(N30=P30,1,IF(N30&gt;P30,3,IF(N30&lt;P30,1))))</f>
        <v>1</v>
      </c>
      <c r="U30" s="81" t="s">
        <v>10</v>
      </c>
      <c r="V30" s="81" t="s">
        <v>10</v>
      </c>
      <c r="W30" s="81" t="s">
        <v>10</v>
      </c>
      <c r="X30" s="81" t="s">
        <v>10</v>
      </c>
      <c r="Y30" s="82">
        <f>IF(N35="N",0,IF(N35=P35,1,IF(N35&gt;P35,3,IF(N35&lt;P35,1))))</f>
        <v>3</v>
      </c>
      <c r="Z30" s="81" t="s">
        <v>10</v>
      </c>
      <c r="AA30" s="81" t="s">
        <v>10</v>
      </c>
      <c r="AB30" s="82">
        <f>IF(N38="N",0,IF(N38=P38,1,IF(N38&gt;P38,3,IF(N38&lt;P38,1))))</f>
        <v>1</v>
      </c>
      <c r="AC30" s="81" t="s">
        <v>10</v>
      </c>
      <c r="AD30" s="81" t="s">
        <v>10</v>
      </c>
      <c r="AE30" s="82">
        <f>IF(N41="N",0,IF(N41=P41,1,IF(N41&gt;P41,3,IF(N41&lt;P41,1))))</f>
        <v>3</v>
      </c>
      <c r="AF30" s="81" t="s">
        <v>10</v>
      </c>
      <c r="AG30" s="82">
        <f>IF(N43="N",0,IF(N43=P43,1,IF(N43&gt;P43,3,IF(N43&lt;P43,1))))</f>
        <v>3</v>
      </c>
      <c r="AH30" s="83" t="s">
        <v>10</v>
      </c>
      <c r="AI30" s="84">
        <f>SUM(N30,N35,N38,N41,N43)</f>
        <v>62</v>
      </c>
      <c r="AJ30" s="85">
        <f>SUM(P30,P35,P38,P41,P43)</f>
        <v>57</v>
      </c>
      <c r="AK30" s="86">
        <f t="shared" ref="AK30:AK35" si="2">SUM(AI30,-AJ30)</f>
        <v>5</v>
      </c>
      <c r="AL30" s="87">
        <f t="shared" ref="AL30:AL35" si="3">SUM(T30:AH30)</f>
        <v>11</v>
      </c>
    </row>
    <row r="31" spans="1:38" ht="22.5" customHeight="1" x14ac:dyDescent="0.25">
      <c r="B31" s="88">
        <v>17</v>
      </c>
      <c r="C31" s="687" t="str">
        <f>S32</f>
        <v>IIS EINAUDI MAGENTA</v>
      </c>
      <c r="D31" s="687"/>
      <c r="E31" s="687"/>
      <c r="F31" s="687"/>
      <c r="G31" s="687"/>
      <c r="H31" s="89"/>
      <c r="I31" s="687" t="str">
        <f>S33</f>
        <v>LS VITTORIO VENETO</v>
      </c>
      <c r="J31" s="687"/>
      <c r="K31" s="687"/>
      <c r="L31" s="687"/>
      <c r="M31" s="687"/>
      <c r="N31" s="90">
        <v>5</v>
      </c>
      <c r="O31" s="91" t="s">
        <v>10</v>
      </c>
      <c r="P31" s="90">
        <v>21</v>
      </c>
      <c r="Q31" s="77"/>
      <c r="R31" s="92" t="s">
        <v>18</v>
      </c>
      <c r="S31" s="93" t="s">
        <v>77</v>
      </c>
      <c r="T31" s="94">
        <f>IF(P30="N",0,IF(N30=P30,1,IF(N30&lt;P30,3,IF(N30&gt;P30,1))))</f>
        <v>3</v>
      </c>
      <c r="U31" s="95" t="s">
        <v>10</v>
      </c>
      <c r="V31" s="95" t="s">
        <v>10</v>
      </c>
      <c r="W31" s="96">
        <f>IF(N33="N",0,IF(N33=P33,1,IF(N33&gt;P33,3,IF(N33&lt;P33,1))))</f>
        <v>3</v>
      </c>
      <c r="X31" s="95" t="s">
        <v>10</v>
      </c>
      <c r="Y31" s="95" t="s">
        <v>10</v>
      </c>
      <c r="Z31" s="96">
        <f>IF(N36="N",0,IF(N36=P36,1,IF(N36&gt;P36,3,IF(N36&lt;P36,1))))</f>
        <v>3</v>
      </c>
      <c r="AA31" s="95" t="s">
        <v>10</v>
      </c>
      <c r="AB31" s="95" t="s">
        <v>10</v>
      </c>
      <c r="AC31" s="96">
        <f>IF(N39="N",0,IF(N39=P39,1,IF(N39&gt;P39,3,IF(N39&lt;P39,1))))</f>
        <v>3</v>
      </c>
      <c r="AD31" s="95" t="s">
        <v>10</v>
      </c>
      <c r="AE31" s="95" t="s">
        <v>10</v>
      </c>
      <c r="AF31" s="96">
        <f>IF(N42="N",0,IF(N42=P42,1,IF(N42&gt;P42,3,IF(N42&lt;P42,1))))</f>
        <v>3</v>
      </c>
      <c r="AG31" s="95" t="s">
        <v>10</v>
      </c>
      <c r="AH31" s="97" t="s">
        <v>10</v>
      </c>
      <c r="AI31" s="98">
        <f>SUM(P30,N33,N36,N39,N42)</f>
        <v>100</v>
      </c>
      <c r="AJ31" s="99">
        <f>SUM(N30,P33,P36,P39,P42)</f>
        <v>41</v>
      </c>
      <c r="AK31" s="100">
        <f t="shared" si="2"/>
        <v>59</v>
      </c>
      <c r="AL31" s="101">
        <f t="shared" si="3"/>
        <v>15</v>
      </c>
    </row>
    <row r="32" spans="1:38" ht="22.5" customHeight="1" x14ac:dyDescent="0.25">
      <c r="B32" s="102">
        <v>18</v>
      </c>
      <c r="C32" s="688" t="str">
        <f>S34</f>
        <v>ISS ALESSANDRINI</v>
      </c>
      <c r="D32" s="666"/>
      <c r="E32" s="666"/>
      <c r="F32" s="666"/>
      <c r="G32" s="666"/>
      <c r="H32" s="103"/>
      <c r="I32" s="666">
        <f>S35</f>
        <v>0</v>
      </c>
      <c r="J32" s="666"/>
      <c r="K32" s="666"/>
      <c r="L32" s="666"/>
      <c r="M32" s="666"/>
      <c r="N32" s="104">
        <v>21</v>
      </c>
      <c r="O32" s="105" t="s">
        <v>10</v>
      </c>
      <c r="P32" s="104">
        <v>0</v>
      </c>
      <c r="Q32" s="77"/>
      <c r="R32" s="92" t="s">
        <v>19</v>
      </c>
      <c r="S32" s="93" t="s">
        <v>78</v>
      </c>
      <c r="T32" s="106" t="s">
        <v>10</v>
      </c>
      <c r="U32" s="96">
        <f>IF(N31="N",0,IF(N31=P31,1,IF(N31&gt;P31,3,IF(N31&lt;P31,1))))</f>
        <v>1</v>
      </c>
      <c r="V32" s="95" t="s">
        <v>10</v>
      </c>
      <c r="W32" s="96">
        <f>IF(P33="N",0,IF(N33=P33,1,IF(N33&lt;P33,3,IF(N33&gt;P33,1))))</f>
        <v>1</v>
      </c>
      <c r="X32" s="95" t="s">
        <v>10</v>
      </c>
      <c r="Y32" s="95" t="s">
        <v>10</v>
      </c>
      <c r="Z32" s="95" t="s">
        <v>10</v>
      </c>
      <c r="AA32" s="96">
        <f>IF(N37="N",0,IF(N37=P37,1,IF(N37&gt;P37,3,IF(N37&lt;P37,1))))</f>
        <v>3</v>
      </c>
      <c r="AB32" s="95" t="s">
        <v>10</v>
      </c>
      <c r="AC32" s="95" t="s">
        <v>10</v>
      </c>
      <c r="AD32" s="96">
        <f>IF(N40="N",0,IF(N40=P40,1,IF(N40&gt;P40,3,IF(N40&lt;P40,1))))</f>
        <v>3</v>
      </c>
      <c r="AE32" s="95" t="s">
        <v>10</v>
      </c>
      <c r="AF32" s="95" t="s">
        <v>10</v>
      </c>
      <c r="AG32" s="96">
        <f>IF(P43="N",0,IF(N43=P43,1,IF(N43&lt;P43,3,IF(N43&gt;P43,1))))</f>
        <v>1</v>
      </c>
      <c r="AH32" s="97" t="s">
        <v>10</v>
      </c>
      <c r="AI32" s="98">
        <f>SUM(N31,P33,N37,N40,P43)</f>
        <v>76</v>
      </c>
      <c r="AJ32" s="99">
        <f>SUM(P31,N33,P37,P40,N43)</f>
        <v>66</v>
      </c>
      <c r="AK32" s="100">
        <f t="shared" si="2"/>
        <v>10</v>
      </c>
      <c r="AL32" s="87">
        <f t="shared" si="3"/>
        <v>9</v>
      </c>
    </row>
    <row r="33" spans="2:38" ht="22.5" customHeight="1" x14ac:dyDescent="0.25">
      <c r="B33" s="88">
        <v>19</v>
      </c>
      <c r="C33" s="687" t="str">
        <f>S31</f>
        <v>IIS ALLENDE MI</v>
      </c>
      <c r="D33" s="687"/>
      <c r="E33" s="687"/>
      <c r="F33" s="687"/>
      <c r="G33" s="687"/>
      <c r="H33" s="89"/>
      <c r="I33" s="689" t="str">
        <f>S32</f>
        <v>IIS EINAUDI MAGENTA</v>
      </c>
      <c r="J33" s="687"/>
      <c r="K33" s="687"/>
      <c r="L33" s="687"/>
      <c r="M33" s="687"/>
      <c r="N33" s="90">
        <v>21</v>
      </c>
      <c r="O33" s="91" t="s">
        <v>10</v>
      </c>
      <c r="P33" s="90">
        <v>16</v>
      </c>
      <c r="Q33" s="77"/>
      <c r="R33" s="92" t="s">
        <v>20</v>
      </c>
      <c r="S33" s="454" t="s">
        <v>79</v>
      </c>
      <c r="T33" s="106" t="s">
        <v>10</v>
      </c>
      <c r="U33" s="96">
        <f>IF(P31="N",0,IF(N31=P31,1,IF(N31&lt;P31,3,IF(N31&gt;P31,1))))</f>
        <v>3</v>
      </c>
      <c r="V33" s="95" t="s">
        <v>10</v>
      </c>
      <c r="W33" s="95" t="s">
        <v>10</v>
      </c>
      <c r="X33" s="96">
        <f>IF(N34="N",0,IF(N34=P34,1,IF(N34&gt;P34,3,IF(N34&lt;P34,1))))</f>
        <v>3</v>
      </c>
      <c r="Y33" s="95" t="s">
        <v>10</v>
      </c>
      <c r="Z33" s="96">
        <f>IF(P36="N",0,IF(N36=P36,1,IF(N36&lt;P36,3,IF(N36&gt;P36,1))))</f>
        <v>1</v>
      </c>
      <c r="AA33" s="95" t="s">
        <v>10</v>
      </c>
      <c r="AB33" s="96">
        <f>IF(P38="N",0,IF(N38=P38,1,IF(N38&lt;P38,3,IF(N38&gt;P38,1))))</f>
        <v>3</v>
      </c>
      <c r="AC33" s="95" t="s">
        <v>10</v>
      </c>
      <c r="AD33" s="95" t="s">
        <v>10</v>
      </c>
      <c r="AE33" s="95" t="s">
        <v>10</v>
      </c>
      <c r="AF33" s="95" t="s">
        <v>10</v>
      </c>
      <c r="AG33" s="95" t="s">
        <v>10</v>
      </c>
      <c r="AH33" s="107">
        <f>IF(N44="N",0,IF(N44=P44,1,IF(N44&gt;P44,3,IF(N44&lt;P44,1))))</f>
        <v>3</v>
      </c>
      <c r="AI33" s="98">
        <f>SUM(P31,N34,P36,P38,N44)</f>
        <v>86</v>
      </c>
      <c r="AJ33" s="99">
        <f>SUM(N31,P34,N36,N38,P44)</f>
        <v>48</v>
      </c>
      <c r="AK33" s="100">
        <f t="shared" si="2"/>
        <v>38</v>
      </c>
      <c r="AL33" s="101">
        <f t="shared" si="3"/>
        <v>13</v>
      </c>
    </row>
    <row r="34" spans="2:38" ht="22.5" customHeight="1" x14ac:dyDescent="0.25">
      <c r="B34" s="102">
        <v>20</v>
      </c>
      <c r="C34" s="666" t="str">
        <f>S33</f>
        <v>LS VITTORIO VENETO</v>
      </c>
      <c r="D34" s="666"/>
      <c r="E34" s="666"/>
      <c r="F34" s="666"/>
      <c r="G34" s="666"/>
      <c r="H34" s="103"/>
      <c r="I34" s="666" t="str">
        <f>S34</f>
        <v>ISS ALESSANDRINI</v>
      </c>
      <c r="J34" s="666"/>
      <c r="K34" s="666"/>
      <c r="L34" s="666"/>
      <c r="M34" s="666"/>
      <c r="N34" s="104">
        <v>20</v>
      </c>
      <c r="O34" s="105" t="s">
        <v>10</v>
      </c>
      <c r="P34" s="104">
        <v>18</v>
      </c>
      <c r="Q34" s="77"/>
      <c r="R34" s="92" t="s">
        <v>21</v>
      </c>
      <c r="S34" s="93" t="s">
        <v>80</v>
      </c>
      <c r="T34" s="106" t="s">
        <v>10</v>
      </c>
      <c r="U34" s="95" t="s">
        <v>10</v>
      </c>
      <c r="V34" s="96">
        <f>IF(N32="N",0,IF(N32=P32,1,IF(N32&gt;P32,3,IF(N32&lt;P32,1))))</f>
        <v>3</v>
      </c>
      <c r="W34" s="95" t="s">
        <v>10</v>
      </c>
      <c r="X34" s="96">
        <f>IF(P34="N",0,IF(N34=P34,1,IF(N34&lt;P34,3,IF(N34&gt;P34,1))))</f>
        <v>1</v>
      </c>
      <c r="Y34" s="95" t="s">
        <v>10</v>
      </c>
      <c r="Z34" s="95" t="s">
        <v>10</v>
      </c>
      <c r="AA34" s="96">
        <f>IF(P37="N",0,IF(N37=P37,1,IF(N37&lt;P37,3,IF(N37&gt;P37,1))))</f>
        <v>1</v>
      </c>
      <c r="AB34" s="95" t="s">
        <v>10</v>
      </c>
      <c r="AC34" s="96">
        <f>IF(P39="N",0,IF(N39=P39,1,IF(N39&lt;P39,3,IF(N39&gt;P39,1))))</f>
        <v>1</v>
      </c>
      <c r="AD34" s="95" t="s">
        <v>10</v>
      </c>
      <c r="AE34" s="96">
        <f>IF(P41="N",0,IF(N41=P41,1,IF(N41&lt;P41,3,IF(N41&gt;P41,1))))</f>
        <v>1</v>
      </c>
      <c r="AF34" s="95" t="s">
        <v>10</v>
      </c>
      <c r="AG34" s="95" t="s">
        <v>10</v>
      </c>
      <c r="AH34" s="97" t="s">
        <v>10</v>
      </c>
      <c r="AI34" s="98">
        <f>SUM(N32,P34,P37,P39,P41)</f>
        <v>69</v>
      </c>
      <c r="AJ34" s="99">
        <f>SUM(P32,N34,N37,N39,N41)</f>
        <v>76</v>
      </c>
      <c r="AK34" s="100">
        <f t="shared" si="2"/>
        <v>-7</v>
      </c>
      <c r="AL34" s="101">
        <f t="shared" si="3"/>
        <v>7</v>
      </c>
    </row>
    <row r="35" spans="2:38" ht="22.5" customHeight="1" thickBot="1" x14ac:dyDescent="0.3">
      <c r="B35" s="88">
        <v>21</v>
      </c>
      <c r="C35" s="687" t="str">
        <f>S30</f>
        <v>IS LEOPARDI</v>
      </c>
      <c r="D35" s="687"/>
      <c r="E35" s="687"/>
      <c r="F35" s="687"/>
      <c r="G35" s="687"/>
      <c r="H35" s="89"/>
      <c r="I35" s="687">
        <f>S35</f>
        <v>0</v>
      </c>
      <c r="J35" s="687"/>
      <c r="K35" s="687"/>
      <c r="L35" s="687"/>
      <c r="M35" s="687"/>
      <c r="N35" s="90">
        <v>21</v>
      </c>
      <c r="O35" s="91" t="s">
        <v>10</v>
      </c>
      <c r="P35" s="90">
        <v>0</v>
      </c>
      <c r="Q35" s="77"/>
      <c r="R35" s="108" t="s">
        <v>22</v>
      </c>
      <c r="S35" s="109"/>
      <c r="T35" s="110" t="s">
        <v>10</v>
      </c>
      <c r="U35" s="111"/>
      <c r="V35" s="112">
        <f>IF(P32="N",0,IF(N32=P32,1,IF(N32&lt;P32,3,IF(N32&gt;P32,1))))</f>
        <v>1</v>
      </c>
      <c r="W35" s="113" t="s">
        <v>10</v>
      </c>
      <c r="X35" s="113" t="s">
        <v>10</v>
      </c>
      <c r="Y35" s="112">
        <f>IF(P35="N",0,IF(N35=P35,1,IF(N35&lt;P35,3,IF(N35&gt;P35,1))))</f>
        <v>1</v>
      </c>
      <c r="Z35" s="113" t="s">
        <v>10</v>
      </c>
      <c r="AA35" s="113" t="s">
        <v>10</v>
      </c>
      <c r="AB35" s="113" t="s">
        <v>10</v>
      </c>
      <c r="AC35" s="113" t="s">
        <v>10</v>
      </c>
      <c r="AD35" s="112">
        <f>IF(P40="N",0,IF(N40=P40,1,IF(N40&lt;P40,3,IF(N40&gt;P40,1))))</f>
        <v>1</v>
      </c>
      <c r="AE35" s="113" t="s">
        <v>10</v>
      </c>
      <c r="AF35" s="112">
        <f>IF(P42="N",0,IF(N42=P42,1,IF(N42&lt;P42,3,IF(N42&gt;Z33,1))))</f>
        <v>1</v>
      </c>
      <c r="AG35" s="113" t="s">
        <v>10</v>
      </c>
      <c r="AH35" s="114">
        <f>IF(P44="N",0,IF(N44=P44,1,IF(N44&lt;P44,3,IF(N44&gt;P44,1))))</f>
        <v>1</v>
      </c>
      <c r="AI35" s="115">
        <f>SUM(P32,P35,P40,P42,P44)</f>
        <v>0</v>
      </c>
      <c r="AJ35" s="116">
        <f>SUM(N32,N35,N40,N42,N44)</f>
        <v>105</v>
      </c>
      <c r="AK35" s="117">
        <f t="shared" si="2"/>
        <v>-105</v>
      </c>
      <c r="AL35" s="101">
        <f t="shared" si="3"/>
        <v>5</v>
      </c>
    </row>
    <row r="36" spans="2:38" ht="22.5" customHeight="1" x14ac:dyDescent="0.3">
      <c r="B36" s="102">
        <v>22</v>
      </c>
      <c r="C36" s="666" t="str">
        <f>S31</f>
        <v>IIS ALLENDE MI</v>
      </c>
      <c r="D36" s="666"/>
      <c r="E36" s="666"/>
      <c r="F36" s="666"/>
      <c r="G36" s="666"/>
      <c r="H36" s="103"/>
      <c r="I36" s="666" t="str">
        <f>S33</f>
        <v>LS VITTORIO VENETO</v>
      </c>
      <c r="J36" s="666"/>
      <c r="K36" s="666"/>
      <c r="L36" s="666"/>
      <c r="M36" s="666"/>
      <c r="N36" s="104">
        <v>16</v>
      </c>
      <c r="O36" s="105" t="s">
        <v>10</v>
      </c>
      <c r="P36" s="104">
        <v>14</v>
      </c>
      <c r="Q36" s="77"/>
      <c r="R36" s="681"/>
      <c r="S36" s="682"/>
      <c r="T36" s="682"/>
      <c r="U36" s="682"/>
      <c r="V36" s="682"/>
      <c r="W36" s="682"/>
      <c r="X36" s="682"/>
      <c r="Y36" s="682"/>
      <c r="Z36" s="682"/>
      <c r="AA36" s="682"/>
      <c r="AB36" s="682"/>
      <c r="AC36" s="682"/>
      <c r="AD36" s="682"/>
      <c r="AE36" s="682"/>
      <c r="AF36" s="682"/>
      <c r="AG36" s="682"/>
      <c r="AH36" s="682"/>
      <c r="AI36" s="682"/>
      <c r="AJ36" s="682"/>
      <c r="AK36" s="682"/>
      <c r="AL36" s="683"/>
    </row>
    <row r="37" spans="2:38" ht="22.5" customHeight="1" x14ac:dyDescent="0.3">
      <c r="B37" s="88">
        <v>23</v>
      </c>
      <c r="C37" s="687" t="str">
        <f>S32</f>
        <v>IIS EINAUDI MAGENTA</v>
      </c>
      <c r="D37" s="687"/>
      <c r="E37" s="687"/>
      <c r="F37" s="687"/>
      <c r="G37" s="687"/>
      <c r="H37" s="89"/>
      <c r="I37" s="687" t="str">
        <f>S34</f>
        <v>ISS ALESSANDRINI</v>
      </c>
      <c r="J37" s="687"/>
      <c r="K37" s="687"/>
      <c r="L37" s="687"/>
      <c r="M37" s="687"/>
      <c r="N37" s="90">
        <v>21</v>
      </c>
      <c r="O37" s="91" t="s">
        <v>10</v>
      </c>
      <c r="P37" s="90">
        <v>10</v>
      </c>
      <c r="Q37" s="77"/>
      <c r="R37" s="681"/>
      <c r="S37" s="682"/>
      <c r="T37" s="682"/>
      <c r="U37" s="682"/>
      <c r="V37" s="682"/>
      <c r="W37" s="682"/>
      <c r="X37" s="682"/>
      <c r="Y37" s="682"/>
      <c r="Z37" s="682"/>
      <c r="AA37" s="682"/>
      <c r="AB37" s="682"/>
      <c r="AC37" s="682"/>
      <c r="AD37" s="682"/>
      <c r="AE37" s="682"/>
      <c r="AF37" s="682"/>
      <c r="AG37" s="682"/>
      <c r="AH37" s="682"/>
      <c r="AI37" s="682"/>
      <c r="AJ37" s="682"/>
      <c r="AK37" s="682"/>
      <c r="AL37" s="683"/>
    </row>
    <row r="38" spans="2:38" ht="22.5" customHeight="1" x14ac:dyDescent="0.3">
      <c r="B38" s="102">
        <v>24</v>
      </c>
      <c r="C38" s="688" t="str">
        <f>S30</f>
        <v>IS LEOPARDI</v>
      </c>
      <c r="D38" s="666"/>
      <c r="E38" s="666"/>
      <c r="F38" s="666"/>
      <c r="G38" s="666"/>
      <c r="H38" s="103"/>
      <c r="I38" s="666" t="str">
        <f>S33</f>
        <v>LS VITTORIO VENETO</v>
      </c>
      <c r="J38" s="666"/>
      <c r="K38" s="666"/>
      <c r="L38" s="666"/>
      <c r="M38" s="666"/>
      <c r="N38" s="104">
        <v>9</v>
      </c>
      <c r="O38" s="105" t="s">
        <v>10</v>
      </c>
      <c r="P38" s="104">
        <v>10</v>
      </c>
      <c r="Q38" s="77"/>
      <c r="R38" s="681"/>
      <c r="S38" s="682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3"/>
    </row>
    <row r="39" spans="2:38" ht="22.5" customHeight="1" x14ac:dyDescent="0.3">
      <c r="B39" s="88">
        <v>25</v>
      </c>
      <c r="C39" s="687" t="str">
        <f>S31</f>
        <v>IIS ALLENDE MI</v>
      </c>
      <c r="D39" s="687"/>
      <c r="E39" s="687"/>
      <c r="F39" s="687"/>
      <c r="G39" s="687"/>
      <c r="H39" s="89"/>
      <c r="I39" s="687" t="str">
        <f>S34</f>
        <v>ISS ALESSANDRINI</v>
      </c>
      <c r="J39" s="687"/>
      <c r="K39" s="687"/>
      <c r="L39" s="687"/>
      <c r="M39" s="687"/>
      <c r="N39" s="90">
        <v>21</v>
      </c>
      <c r="O39" s="91" t="s">
        <v>10</v>
      </c>
      <c r="P39" s="90">
        <v>7</v>
      </c>
      <c r="Q39" s="77"/>
      <c r="R39" s="681"/>
      <c r="S39" s="682"/>
      <c r="T39" s="682"/>
      <c r="U39" s="682"/>
      <c r="V39" s="682"/>
      <c r="W39" s="682"/>
      <c r="X39" s="682"/>
      <c r="Y39" s="682"/>
      <c r="Z39" s="682"/>
      <c r="AA39" s="682"/>
      <c r="AB39" s="682"/>
      <c r="AC39" s="682"/>
      <c r="AD39" s="682"/>
      <c r="AE39" s="682"/>
      <c r="AF39" s="682"/>
      <c r="AG39" s="682"/>
      <c r="AH39" s="682"/>
      <c r="AI39" s="682"/>
      <c r="AJ39" s="682"/>
      <c r="AK39" s="682"/>
      <c r="AL39" s="683"/>
    </row>
    <row r="40" spans="2:38" ht="22.5" customHeight="1" x14ac:dyDescent="0.3">
      <c r="B40" s="102">
        <v>26</v>
      </c>
      <c r="C40" s="666" t="str">
        <f>S32</f>
        <v>IIS EINAUDI MAGENTA</v>
      </c>
      <c r="D40" s="666"/>
      <c r="E40" s="666"/>
      <c r="F40" s="666"/>
      <c r="G40" s="666"/>
      <c r="H40" s="103"/>
      <c r="I40" s="666">
        <f>S35</f>
        <v>0</v>
      </c>
      <c r="J40" s="666"/>
      <c r="K40" s="666"/>
      <c r="L40" s="666"/>
      <c r="M40" s="666"/>
      <c r="N40" s="104">
        <v>21</v>
      </c>
      <c r="O40" s="105" t="s">
        <v>10</v>
      </c>
      <c r="P40" s="104">
        <v>0</v>
      </c>
      <c r="Q40" s="77"/>
      <c r="R40" s="681"/>
      <c r="S40" s="682"/>
      <c r="T40" s="682"/>
      <c r="U40" s="682"/>
      <c r="V40" s="682"/>
      <c r="W40" s="682"/>
      <c r="X40" s="682"/>
      <c r="Y40" s="682"/>
      <c r="Z40" s="682"/>
      <c r="AA40" s="682"/>
      <c r="AB40" s="682"/>
      <c r="AC40" s="682"/>
      <c r="AD40" s="682"/>
      <c r="AE40" s="682"/>
      <c r="AF40" s="682"/>
      <c r="AG40" s="682"/>
      <c r="AH40" s="682"/>
      <c r="AI40" s="682"/>
      <c r="AJ40" s="682"/>
      <c r="AK40" s="682"/>
      <c r="AL40" s="683"/>
    </row>
    <row r="41" spans="2:38" ht="22.5" customHeight="1" x14ac:dyDescent="0.3">
      <c r="B41" s="88">
        <v>27</v>
      </c>
      <c r="C41" s="687" t="str">
        <f>S30</f>
        <v>IS LEOPARDI</v>
      </c>
      <c r="D41" s="687"/>
      <c r="E41" s="687"/>
      <c r="F41" s="687"/>
      <c r="G41" s="687"/>
      <c r="H41" s="89"/>
      <c r="I41" s="687" t="str">
        <f>S34</f>
        <v>ISS ALESSANDRINI</v>
      </c>
      <c r="J41" s="687"/>
      <c r="K41" s="687"/>
      <c r="L41" s="687"/>
      <c r="M41" s="687"/>
      <c r="N41" s="90">
        <v>14</v>
      </c>
      <c r="O41" s="91" t="s">
        <v>10</v>
      </c>
      <c r="P41" s="90">
        <v>13</v>
      </c>
      <c r="Q41" s="77"/>
      <c r="R41" s="681"/>
      <c r="S41" s="682"/>
      <c r="T41" s="682"/>
      <c r="U41" s="682"/>
      <c r="V41" s="682"/>
      <c r="W41" s="682"/>
      <c r="X41" s="682"/>
      <c r="Y41" s="682"/>
      <c r="Z41" s="682"/>
      <c r="AA41" s="682"/>
      <c r="AB41" s="682"/>
      <c r="AC41" s="682"/>
      <c r="AD41" s="682"/>
      <c r="AE41" s="682"/>
      <c r="AF41" s="682"/>
      <c r="AG41" s="682"/>
      <c r="AH41" s="682"/>
      <c r="AI41" s="682"/>
      <c r="AJ41" s="682"/>
      <c r="AK41" s="682"/>
      <c r="AL41" s="683"/>
    </row>
    <row r="42" spans="2:38" ht="22.5" customHeight="1" x14ac:dyDescent="0.3">
      <c r="B42" s="102">
        <v>28</v>
      </c>
      <c r="C42" s="666" t="str">
        <f>S31</f>
        <v>IIS ALLENDE MI</v>
      </c>
      <c r="D42" s="666"/>
      <c r="E42" s="666"/>
      <c r="F42" s="666"/>
      <c r="G42" s="666"/>
      <c r="H42" s="103"/>
      <c r="I42" s="666">
        <f>S35</f>
        <v>0</v>
      </c>
      <c r="J42" s="666"/>
      <c r="K42" s="666"/>
      <c r="L42" s="666"/>
      <c r="M42" s="666"/>
      <c r="N42" s="104">
        <v>21</v>
      </c>
      <c r="O42" s="91" t="s">
        <v>10</v>
      </c>
      <c r="P42" s="104">
        <v>0</v>
      </c>
      <c r="Q42" s="77"/>
      <c r="R42" s="681"/>
      <c r="S42" s="682"/>
      <c r="T42" s="682"/>
      <c r="U42" s="682"/>
      <c r="V42" s="682"/>
      <c r="W42" s="682"/>
      <c r="X42" s="682"/>
      <c r="Y42" s="682"/>
      <c r="Z42" s="682"/>
      <c r="AA42" s="682"/>
      <c r="AB42" s="682"/>
      <c r="AC42" s="682"/>
      <c r="AD42" s="682"/>
      <c r="AE42" s="682"/>
      <c r="AF42" s="682"/>
      <c r="AG42" s="682"/>
      <c r="AH42" s="682"/>
      <c r="AI42" s="682"/>
      <c r="AJ42" s="682"/>
      <c r="AK42" s="682"/>
      <c r="AL42" s="683"/>
    </row>
    <row r="43" spans="2:38" ht="22.5" customHeight="1" x14ac:dyDescent="0.3">
      <c r="B43" s="88">
        <v>29</v>
      </c>
      <c r="C43" s="687" t="str">
        <f>S30</f>
        <v>IS LEOPARDI</v>
      </c>
      <c r="D43" s="687"/>
      <c r="E43" s="687"/>
      <c r="F43" s="687"/>
      <c r="G43" s="687"/>
      <c r="H43" s="89"/>
      <c r="I43" s="687" t="str">
        <f>S32</f>
        <v>IIS EINAUDI MAGENTA</v>
      </c>
      <c r="J43" s="687"/>
      <c r="K43" s="687"/>
      <c r="L43" s="687"/>
      <c r="M43" s="687"/>
      <c r="N43" s="90">
        <v>14</v>
      </c>
      <c r="O43" s="105" t="s">
        <v>10</v>
      </c>
      <c r="P43" s="90">
        <v>13</v>
      </c>
      <c r="Q43" s="77"/>
      <c r="R43" s="681"/>
      <c r="S43" s="682"/>
      <c r="T43" s="682"/>
      <c r="U43" s="682"/>
      <c r="V43" s="682"/>
      <c r="W43" s="682"/>
      <c r="X43" s="682"/>
      <c r="Y43" s="682"/>
      <c r="Z43" s="682"/>
      <c r="AA43" s="682"/>
      <c r="AB43" s="682"/>
      <c r="AC43" s="682"/>
      <c r="AD43" s="682"/>
      <c r="AE43" s="682"/>
      <c r="AF43" s="682"/>
      <c r="AG43" s="682"/>
      <c r="AH43" s="682"/>
      <c r="AI43" s="682"/>
      <c r="AJ43" s="682"/>
      <c r="AK43" s="682"/>
      <c r="AL43" s="683"/>
    </row>
    <row r="44" spans="2:38" ht="22.5" customHeight="1" thickBot="1" x14ac:dyDescent="0.35">
      <c r="B44" s="118">
        <v>30</v>
      </c>
      <c r="C44" s="670" t="str">
        <f>S33</f>
        <v>LS VITTORIO VENETO</v>
      </c>
      <c r="D44" s="670"/>
      <c r="E44" s="670"/>
      <c r="F44" s="670"/>
      <c r="G44" s="670"/>
      <c r="H44" s="119"/>
      <c r="I44" s="670">
        <f>S35</f>
        <v>0</v>
      </c>
      <c r="J44" s="670"/>
      <c r="K44" s="670"/>
      <c r="L44" s="670"/>
      <c r="M44" s="670"/>
      <c r="N44" s="120">
        <v>21</v>
      </c>
      <c r="O44" s="121" t="s">
        <v>10</v>
      </c>
      <c r="P44" s="120">
        <v>0</v>
      </c>
      <c r="Q44" s="122"/>
      <c r="R44" s="684"/>
      <c r="S44" s="685"/>
      <c r="T44" s="685"/>
      <c r="U44" s="685"/>
      <c r="V44" s="685"/>
      <c r="W44" s="685"/>
      <c r="X44" s="685"/>
      <c r="Y44" s="685"/>
      <c r="Z44" s="685"/>
      <c r="AA44" s="685"/>
      <c r="AB44" s="685"/>
      <c r="AC44" s="685"/>
      <c r="AD44" s="685"/>
      <c r="AE44" s="685"/>
      <c r="AF44" s="685"/>
      <c r="AG44" s="685"/>
      <c r="AH44" s="685"/>
      <c r="AI44" s="685"/>
      <c r="AJ44" s="685"/>
      <c r="AK44" s="685"/>
      <c r="AL44" s="686"/>
    </row>
    <row r="45" spans="2:38" ht="22.5" customHeight="1" thickBot="1" x14ac:dyDescent="0.3">
      <c r="S45" s="64"/>
    </row>
    <row r="46" spans="2:38" s="123" customFormat="1" ht="18" customHeight="1" thickBot="1" x14ac:dyDescent="0.3">
      <c r="B46" s="124"/>
      <c r="H46" s="671" t="s">
        <v>23</v>
      </c>
      <c r="I46" s="672"/>
      <c r="J46" s="672"/>
      <c r="K46" s="672"/>
      <c r="L46" s="672"/>
      <c r="M46" s="672"/>
      <c r="N46" s="672"/>
      <c r="O46" s="672"/>
      <c r="P46" s="672"/>
      <c r="Q46" s="672"/>
      <c r="R46" s="672"/>
      <c r="S46" s="672"/>
      <c r="T46" s="672"/>
      <c r="U46" s="672"/>
      <c r="V46" s="672"/>
      <c r="W46" s="673"/>
      <c r="AK46" s="125"/>
    </row>
    <row r="47" spans="2:38" s="123" customFormat="1" ht="12" customHeight="1" thickBot="1" x14ac:dyDescent="0.25">
      <c r="B47" s="124"/>
      <c r="H47" s="126"/>
      <c r="I47" s="127"/>
      <c r="J47" s="127"/>
      <c r="K47" s="127"/>
      <c r="L47" s="127"/>
      <c r="M47" s="127"/>
      <c r="N47" s="128"/>
      <c r="O47" s="128"/>
      <c r="P47" s="128"/>
      <c r="Q47" s="127"/>
      <c r="R47" s="127"/>
      <c r="S47" s="128"/>
      <c r="T47" s="127"/>
      <c r="U47" s="127"/>
      <c r="V47" s="127"/>
      <c r="W47" s="129"/>
      <c r="AK47" s="125"/>
    </row>
    <row r="48" spans="2:38" s="123" customFormat="1" ht="15.75" thickBot="1" x14ac:dyDescent="0.25">
      <c r="B48" s="124"/>
      <c r="G48" s="130">
        <v>31</v>
      </c>
      <c r="H48" s="674" t="s">
        <v>75</v>
      </c>
      <c r="I48" s="675"/>
      <c r="J48" s="675"/>
      <c r="K48" s="675"/>
      <c r="L48" s="675"/>
      <c r="M48" s="675"/>
      <c r="N48" s="675"/>
      <c r="O48" s="675"/>
      <c r="P48" s="675"/>
      <c r="Q48" s="676"/>
      <c r="R48" s="131" t="s">
        <v>10</v>
      </c>
      <c r="S48" s="132" t="s">
        <v>96</v>
      </c>
      <c r="T48" s="133"/>
      <c r="U48" s="418">
        <v>18</v>
      </c>
      <c r="V48" s="131" t="s">
        <v>10</v>
      </c>
      <c r="W48" s="418">
        <v>20</v>
      </c>
      <c r="AK48" s="136"/>
      <c r="AL48" s="137"/>
    </row>
    <row r="49" spans="2:37" s="123" customFormat="1" ht="13.5" customHeight="1" x14ac:dyDescent="0.2">
      <c r="B49" s="124"/>
      <c r="C49" s="138"/>
      <c r="D49" s="138"/>
      <c r="E49" s="138"/>
      <c r="F49" s="138"/>
      <c r="G49" s="139"/>
      <c r="H49" s="677" t="s">
        <v>24</v>
      </c>
      <c r="I49" s="678"/>
      <c r="J49" s="678"/>
      <c r="K49" s="678"/>
      <c r="L49" s="678"/>
      <c r="M49" s="678"/>
      <c r="N49" s="678"/>
      <c r="O49" s="678"/>
      <c r="P49" s="678"/>
      <c r="Q49" s="678"/>
      <c r="R49" s="140"/>
      <c r="S49" s="141" t="s">
        <v>49</v>
      </c>
      <c r="T49" s="142"/>
      <c r="U49" s="140"/>
      <c r="V49" s="140"/>
      <c r="W49" s="143"/>
      <c r="AK49" s="125"/>
    </row>
    <row r="50" spans="2:37" s="123" customFormat="1" ht="13.5" customHeight="1" thickBot="1" x14ac:dyDescent="0.25">
      <c r="B50" s="124"/>
      <c r="C50" s="138"/>
      <c r="D50" s="138"/>
      <c r="E50" s="138"/>
      <c r="F50" s="138"/>
      <c r="G50" s="139"/>
      <c r="H50" s="144"/>
      <c r="I50" s="145"/>
      <c r="J50" s="145"/>
      <c r="K50" s="145"/>
      <c r="L50" s="145"/>
      <c r="M50" s="145"/>
      <c r="N50" s="146"/>
      <c r="O50" s="146"/>
      <c r="P50" s="146"/>
      <c r="Q50" s="147"/>
      <c r="R50" s="147"/>
      <c r="S50" s="146"/>
      <c r="T50" s="147"/>
      <c r="U50" s="147"/>
      <c r="V50" s="147"/>
      <c r="W50" s="148"/>
      <c r="AK50" s="125"/>
    </row>
    <row r="51" spans="2:37" s="123" customFormat="1" ht="14.25" customHeight="1" thickBot="1" x14ac:dyDescent="0.25">
      <c r="B51" s="124"/>
      <c r="C51" s="138"/>
      <c r="D51" s="138"/>
      <c r="E51" s="138"/>
      <c r="F51" s="138"/>
      <c r="G51" s="139"/>
      <c r="H51" s="124"/>
      <c r="I51" s="138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50"/>
      <c r="AK51" s="125"/>
    </row>
    <row r="52" spans="2:37" s="123" customFormat="1" ht="17.25" customHeight="1" thickBot="1" x14ac:dyDescent="0.3">
      <c r="B52" s="124"/>
      <c r="C52" s="138"/>
      <c r="D52" s="138"/>
      <c r="E52" s="138"/>
      <c r="F52" s="138"/>
      <c r="G52" s="139"/>
      <c r="H52" s="671" t="s">
        <v>25</v>
      </c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2"/>
      <c r="T52" s="672"/>
      <c r="U52" s="672"/>
      <c r="V52" s="672"/>
      <c r="W52" s="673"/>
      <c r="AK52" s="125"/>
    </row>
    <row r="53" spans="2:37" s="123" customFormat="1" ht="13.5" customHeight="1" thickBot="1" x14ac:dyDescent="0.25">
      <c r="B53" s="124"/>
      <c r="C53" s="138"/>
      <c r="D53" s="138"/>
      <c r="E53" s="138"/>
      <c r="F53" s="138"/>
      <c r="G53" s="139"/>
      <c r="H53" s="126"/>
      <c r="I53" s="127"/>
      <c r="J53" s="127"/>
      <c r="K53" s="127"/>
      <c r="L53" s="127"/>
      <c r="M53" s="127"/>
      <c r="N53" s="128"/>
      <c r="O53" s="128"/>
      <c r="P53" s="128"/>
      <c r="Q53" s="127"/>
      <c r="R53" s="127"/>
      <c r="S53" s="128"/>
      <c r="T53" s="127"/>
      <c r="U53" s="127"/>
      <c r="V53" s="127"/>
      <c r="W53" s="129"/>
      <c r="AK53" s="125"/>
    </row>
    <row r="54" spans="2:37" s="123" customFormat="1" ht="15.75" thickBot="1" x14ac:dyDescent="0.25">
      <c r="B54" s="124"/>
      <c r="C54" s="138"/>
      <c r="D54" s="138"/>
      <c r="E54" s="138"/>
      <c r="F54" s="138"/>
      <c r="G54" s="139">
        <v>32</v>
      </c>
      <c r="H54" s="674" t="s">
        <v>95</v>
      </c>
      <c r="I54" s="675"/>
      <c r="J54" s="675"/>
      <c r="K54" s="675"/>
      <c r="L54" s="675"/>
      <c r="M54" s="675"/>
      <c r="N54" s="675"/>
      <c r="O54" s="675"/>
      <c r="P54" s="675"/>
      <c r="Q54" s="676"/>
      <c r="R54" s="131" t="s">
        <v>10</v>
      </c>
      <c r="S54" s="132" t="s">
        <v>88</v>
      </c>
      <c r="T54" s="133"/>
      <c r="U54" s="418">
        <v>10</v>
      </c>
      <c r="V54" s="131" t="s">
        <v>10</v>
      </c>
      <c r="W54" s="418">
        <v>20</v>
      </c>
      <c r="AK54" s="125"/>
    </row>
    <row r="55" spans="2:37" s="123" customFormat="1" ht="13.5" customHeight="1" x14ac:dyDescent="0.2">
      <c r="B55" s="124"/>
      <c r="C55" s="138"/>
      <c r="D55" s="138"/>
      <c r="E55" s="138"/>
      <c r="F55" s="138"/>
      <c r="G55" s="139"/>
      <c r="H55" s="679" t="s">
        <v>47</v>
      </c>
      <c r="I55" s="680"/>
      <c r="J55" s="680"/>
      <c r="K55" s="680"/>
      <c r="L55" s="680"/>
      <c r="M55" s="680"/>
      <c r="N55" s="680"/>
      <c r="O55" s="680"/>
      <c r="P55" s="680"/>
      <c r="Q55" s="680"/>
      <c r="R55" s="151"/>
      <c r="S55" s="415" t="s">
        <v>48</v>
      </c>
      <c r="T55" s="152"/>
      <c r="U55" s="140"/>
      <c r="V55" s="140"/>
      <c r="W55" s="143"/>
      <c r="AK55" s="125"/>
    </row>
    <row r="56" spans="2:37" s="123" customFormat="1" ht="13.5" customHeight="1" thickBot="1" x14ac:dyDescent="0.25">
      <c r="B56" s="124"/>
      <c r="C56" s="138"/>
      <c r="D56" s="138"/>
      <c r="E56" s="138"/>
      <c r="F56" s="138"/>
      <c r="G56" s="139"/>
      <c r="H56" s="144"/>
      <c r="I56" s="145"/>
      <c r="J56" s="145"/>
      <c r="K56" s="145"/>
      <c r="L56" s="145"/>
      <c r="M56" s="145"/>
      <c r="N56" s="146"/>
      <c r="O56" s="146"/>
      <c r="P56" s="146"/>
      <c r="Q56" s="147"/>
      <c r="R56" s="147"/>
      <c r="S56" s="146"/>
      <c r="T56" s="147"/>
      <c r="U56" s="147"/>
      <c r="V56" s="147"/>
      <c r="W56" s="148"/>
      <c r="AK56" s="125"/>
    </row>
    <row r="57" spans="2:37" ht="14.25" customHeight="1" thickBot="1" x14ac:dyDescent="0.3">
      <c r="G57" s="153"/>
      <c r="I57" s="154"/>
      <c r="J57" s="154"/>
      <c r="K57" s="154"/>
      <c r="L57" s="154"/>
      <c r="M57" s="154"/>
      <c r="Q57" s="154"/>
      <c r="R57" s="154"/>
      <c r="S57" s="64"/>
      <c r="T57" s="154"/>
      <c r="U57" s="154"/>
      <c r="V57" s="154"/>
      <c r="W57" s="154"/>
    </row>
    <row r="58" spans="2:37" s="123" customFormat="1" ht="18" customHeight="1" thickBot="1" x14ac:dyDescent="0.35">
      <c r="B58" s="124"/>
      <c r="G58" s="130"/>
      <c r="H58" s="667" t="s">
        <v>26</v>
      </c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9"/>
      <c r="AK58" s="125"/>
    </row>
    <row r="59" spans="2:37" s="123" customFormat="1" ht="12" customHeight="1" thickBot="1" x14ac:dyDescent="0.25">
      <c r="B59" s="124"/>
      <c r="G59" s="130"/>
      <c r="H59" s="126"/>
      <c r="I59" s="127"/>
      <c r="J59" s="127"/>
      <c r="K59" s="127"/>
      <c r="L59" s="127"/>
      <c r="M59" s="127"/>
      <c r="N59" s="128"/>
      <c r="O59" s="128"/>
      <c r="P59" s="128"/>
      <c r="Q59" s="127"/>
      <c r="R59" s="127"/>
      <c r="S59" s="128"/>
      <c r="T59" s="127"/>
      <c r="U59" s="127"/>
      <c r="V59" s="127"/>
      <c r="W59" s="129"/>
      <c r="AK59" s="125"/>
    </row>
    <row r="60" spans="2:37" s="123" customFormat="1" ht="15.75" thickBot="1" x14ac:dyDescent="0.25">
      <c r="B60" s="124"/>
      <c r="G60" s="130">
        <v>33</v>
      </c>
      <c r="H60" s="674" t="s">
        <v>75</v>
      </c>
      <c r="I60" s="675"/>
      <c r="J60" s="675"/>
      <c r="K60" s="675"/>
      <c r="L60" s="675"/>
      <c r="M60" s="675"/>
      <c r="N60" s="675"/>
      <c r="O60" s="675"/>
      <c r="P60" s="675"/>
      <c r="Q60" s="676"/>
      <c r="R60" s="155" t="s">
        <v>10</v>
      </c>
      <c r="S60" s="416" t="str">
        <f>IF(U54=W54,"waiting…",IF(U54&gt;W54,S54,H54))</f>
        <v>MAZZINI</v>
      </c>
      <c r="T60" s="133"/>
      <c r="U60" s="134">
        <v>20</v>
      </c>
      <c r="V60" s="131" t="s">
        <v>10</v>
      </c>
      <c r="W60" s="135">
        <v>18</v>
      </c>
      <c r="AK60" s="125"/>
    </row>
    <row r="61" spans="2:37" s="123" customFormat="1" ht="13.5" customHeight="1" x14ac:dyDescent="0.2">
      <c r="B61" s="124"/>
      <c r="C61" s="138"/>
      <c r="D61" s="138"/>
      <c r="E61" s="138"/>
      <c r="F61" s="138"/>
      <c r="G61" s="139"/>
      <c r="H61" s="658" t="s">
        <v>27</v>
      </c>
      <c r="I61" s="659"/>
      <c r="J61" s="659"/>
      <c r="K61" s="659"/>
      <c r="L61" s="659"/>
      <c r="M61" s="659"/>
      <c r="N61" s="659"/>
      <c r="O61" s="659"/>
      <c r="P61" s="659"/>
      <c r="Q61" s="659"/>
      <c r="R61" s="151"/>
      <c r="S61" s="157" t="s">
        <v>28</v>
      </c>
      <c r="T61" s="142"/>
      <c r="U61" s="140"/>
      <c r="V61" s="140"/>
      <c r="W61" s="143"/>
      <c r="AK61" s="125"/>
    </row>
    <row r="62" spans="2:37" s="123" customFormat="1" ht="13.5" customHeight="1" thickBot="1" x14ac:dyDescent="0.25">
      <c r="B62" s="124"/>
      <c r="C62" s="138"/>
      <c r="D62" s="138"/>
      <c r="E62" s="138"/>
      <c r="F62" s="138"/>
      <c r="G62" s="139"/>
      <c r="H62" s="144"/>
      <c r="I62" s="145"/>
      <c r="J62" s="145"/>
      <c r="K62" s="145"/>
      <c r="L62" s="145"/>
      <c r="M62" s="145"/>
      <c r="N62" s="146"/>
      <c r="O62" s="146"/>
      <c r="P62" s="146"/>
      <c r="Q62" s="147"/>
      <c r="R62" s="147"/>
      <c r="S62" s="146"/>
      <c r="T62" s="147"/>
      <c r="U62" s="147"/>
      <c r="V62" s="147"/>
      <c r="W62" s="148"/>
      <c r="AK62" s="125"/>
    </row>
    <row r="63" spans="2:37" s="123" customFormat="1" ht="14.25" customHeight="1" thickBot="1" x14ac:dyDescent="0.25">
      <c r="B63" s="124"/>
      <c r="C63" s="138"/>
      <c r="D63" s="138"/>
      <c r="E63" s="138"/>
      <c r="F63" s="138"/>
      <c r="G63" s="139"/>
      <c r="H63" s="124"/>
      <c r="I63" s="138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AK63" s="125"/>
    </row>
    <row r="64" spans="2:37" s="123" customFormat="1" ht="17.25" customHeight="1" thickBot="1" x14ac:dyDescent="0.35">
      <c r="B64" s="124"/>
      <c r="C64" s="138"/>
      <c r="D64" s="138"/>
      <c r="E64" s="138"/>
      <c r="F64" s="138"/>
      <c r="G64" s="139"/>
      <c r="H64" s="667" t="s">
        <v>29</v>
      </c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9"/>
      <c r="AK64" s="125"/>
    </row>
    <row r="65" spans="2:37" s="123" customFormat="1" ht="13.5" customHeight="1" thickBot="1" x14ac:dyDescent="0.25">
      <c r="B65" s="124"/>
      <c r="C65" s="138"/>
      <c r="D65" s="138"/>
      <c r="E65" s="138"/>
      <c r="F65" s="138"/>
      <c r="G65" s="139"/>
      <c r="H65" s="126"/>
      <c r="I65" s="127"/>
      <c r="J65" s="127"/>
      <c r="K65" s="127"/>
      <c r="L65" s="127"/>
      <c r="M65" s="127"/>
      <c r="N65" s="128"/>
      <c r="O65" s="128"/>
      <c r="P65" s="128"/>
      <c r="Q65" s="127"/>
      <c r="R65" s="127"/>
      <c r="S65" s="128"/>
      <c r="T65" s="127"/>
      <c r="U65" s="127"/>
      <c r="V65" s="127"/>
      <c r="W65" s="129"/>
      <c r="AK65" s="125"/>
    </row>
    <row r="66" spans="2:37" s="123" customFormat="1" ht="15.75" thickBot="1" x14ac:dyDescent="0.25">
      <c r="B66" s="124"/>
      <c r="C66" s="138"/>
      <c r="D66" s="138"/>
      <c r="E66" s="138"/>
      <c r="F66" s="138"/>
      <c r="G66" s="138">
        <v>34</v>
      </c>
      <c r="H66" s="655" t="s">
        <v>96</v>
      </c>
      <c r="I66" s="656"/>
      <c r="J66" s="656"/>
      <c r="K66" s="656"/>
      <c r="L66" s="656"/>
      <c r="M66" s="656"/>
      <c r="N66" s="656"/>
      <c r="O66" s="656"/>
      <c r="P66" s="656"/>
      <c r="Q66" s="657"/>
      <c r="R66" s="155" t="s">
        <v>10</v>
      </c>
      <c r="S66" s="417" t="str">
        <f>IF(U54=W54,"waiting…",IF(U54&gt;W54,H54,S54))</f>
        <v>IIS CARDANO</v>
      </c>
      <c r="T66" s="133"/>
      <c r="U66" s="134">
        <v>13</v>
      </c>
      <c r="V66" s="131" t="s">
        <v>10</v>
      </c>
      <c r="W66" s="135">
        <v>21</v>
      </c>
      <c r="AK66" s="125"/>
    </row>
    <row r="67" spans="2:37" s="123" customFormat="1" ht="13.5" customHeight="1" x14ac:dyDescent="0.2">
      <c r="B67" s="124"/>
      <c r="C67" s="138"/>
      <c r="D67" s="138"/>
      <c r="E67" s="138"/>
      <c r="F67" s="138"/>
      <c r="G67" s="138"/>
      <c r="H67" s="658" t="s">
        <v>30</v>
      </c>
      <c r="I67" s="659"/>
      <c r="J67" s="659"/>
      <c r="K67" s="659"/>
      <c r="L67" s="659"/>
      <c r="M67" s="659"/>
      <c r="N67" s="659"/>
      <c r="O67" s="659"/>
      <c r="P67" s="659"/>
      <c r="Q67" s="659"/>
      <c r="R67" s="151"/>
      <c r="S67" s="157" t="s">
        <v>31</v>
      </c>
      <c r="T67" s="142"/>
      <c r="U67" s="140"/>
      <c r="V67" s="140"/>
      <c r="W67" s="143"/>
      <c r="AK67" s="125"/>
    </row>
    <row r="68" spans="2:37" s="123" customFormat="1" ht="13.5" customHeight="1" thickBot="1" x14ac:dyDescent="0.25">
      <c r="B68" s="124"/>
      <c r="C68" s="138"/>
      <c r="D68" s="138"/>
      <c r="E68" s="138"/>
      <c r="F68" s="138"/>
      <c r="G68" s="138"/>
      <c r="H68" s="144"/>
      <c r="I68" s="145"/>
      <c r="J68" s="145"/>
      <c r="K68" s="145"/>
      <c r="L68" s="145"/>
      <c r="M68" s="145"/>
      <c r="N68" s="146"/>
      <c r="O68" s="146"/>
      <c r="P68" s="146"/>
      <c r="Q68" s="147"/>
      <c r="R68" s="147"/>
      <c r="S68" s="146"/>
      <c r="T68" s="147"/>
      <c r="U68" s="147"/>
      <c r="V68" s="147"/>
      <c r="W68" s="148"/>
      <c r="AK68" s="125"/>
    </row>
    <row r="69" spans="2:37" ht="14.25" customHeight="1" thickBot="1" x14ac:dyDescent="0.35">
      <c r="S69" s="64"/>
    </row>
    <row r="70" spans="2:37" s="123" customFormat="1" ht="17.25" customHeight="1" thickBot="1" x14ac:dyDescent="0.35">
      <c r="B70" s="124"/>
      <c r="H70" s="660" t="s">
        <v>32</v>
      </c>
      <c r="I70" s="661"/>
      <c r="J70" s="661"/>
      <c r="K70" s="661"/>
      <c r="L70" s="661"/>
      <c r="M70" s="661"/>
      <c r="N70" s="661"/>
      <c r="O70" s="661"/>
      <c r="P70" s="661"/>
      <c r="Q70" s="661"/>
      <c r="R70" s="661"/>
      <c r="S70" s="661"/>
      <c r="T70" s="661"/>
      <c r="U70" s="661"/>
      <c r="V70" s="661"/>
      <c r="W70" s="662"/>
      <c r="AK70" s="125"/>
    </row>
    <row r="71" spans="2:37" s="123" customFormat="1" ht="20.25" customHeight="1" thickBot="1" x14ac:dyDescent="0.3">
      <c r="B71" s="124"/>
      <c r="H71" s="158">
        <v>1</v>
      </c>
      <c r="I71" s="645" t="str">
        <f>IF(U66=W66,"waiting…",IF(U66&gt;W66,H66,S66))</f>
        <v>IIS CARDANO</v>
      </c>
      <c r="J71" s="645"/>
      <c r="K71" s="645"/>
      <c r="L71" s="645"/>
      <c r="M71" s="645"/>
      <c r="N71" s="645"/>
      <c r="O71" s="645"/>
      <c r="P71" s="645"/>
      <c r="Q71" s="645"/>
      <c r="R71" s="645"/>
      <c r="S71" s="663" t="s">
        <v>92</v>
      </c>
      <c r="T71" s="664"/>
      <c r="U71" s="663" t="s">
        <v>33</v>
      </c>
      <c r="V71" s="665"/>
      <c r="W71" s="664"/>
      <c r="AK71" s="125"/>
    </row>
    <row r="72" spans="2:37" s="123" customFormat="1" ht="20.25" customHeight="1" thickBot="1" x14ac:dyDescent="0.3">
      <c r="B72" s="124"/>
      <c r="H72" s="158">
        <v>2</v>
      </c>
      <c r="I72" s="645" t="str">
        <f>IF(U66=W66,"waiting…",IF(U66&gt;W66,S66,H66))</f>
        <v>ALLENDE MI</v>
      </c>
      <c r="J72" s="645"/>
      <c r="K72" s="645"/>
      <c r="L72" s="645"/>
      <c r="M72" s="645"/>
      <c r="N72" s="645"/>
      <c r="O72" s="645"/>
      <c r="P72" s="645"/>
      <c r="Q72" s="645"/>
      <c r="R72" s="645"/>
      <c r="S72" s="646" t="s">
        <v>34</v>
      </c>
      <c r="T72" s="647"/>
      <c r="U72" s="647"/>
      <c r="V72" s="647"/>
      <c r="W72" s="648"/>
      <c r="AK72" s="125"/>
    </row>
    <row r="73" spans="2:37" s="123" customFormat="1" ht="20.25" customHeight="1" thickBot="1" x14ac:dyDescent="0.3">
      <c r="B73" s="124"/>
      <c r="H73" s="158">
        <v>3</v>
      </c>
      <c r="I73" s="645" t="str">
        <f>IF(U60=W60,"waiting…",IF(U60&gt;W60,H60,S60))</f>
        <v>CAVALLERI PARABIAGO</v>
      </c>
      <c r="J73" s="645"/>
      <c r="K73" s="645"/>
      <c r="L73" s="645"/>
      <c r="M73" s="645"/>
      <c r="N73" s="645"/>
      <c r="O73" s="645"/>
      <c r="P73" s="645"/>
      <c r="Q73" s="645"/>
      <c r="R73" s="645"/>
      <c r="S73" s="649" t="s">
        <v>35</v>
      </c>
      <c r="T73" s="650"/>
      <c r="U73" s="650"/>
      <c r="V73" s="650"/>
      <c r="W73" s="651"/>
      <c r="AK73" s="125"/>
    </row>
    <row r="74" spans="2:37" s="123" customFormat="1" ht="20.25" customHeight="1" thickBot="1" x14ac:dyDescent="0.3">
      <c r="B74" s="124"/>
      <c r="H74" s="158">
        <v>4</v>
      </c>
      <c r="I74" s="645" t="str">
        <f>IF(U60=W60,"waiting…",IF(U60&gt;W60,S60,H60))</f>
        <v>MAZZINI</v>
      </c>
      <c r="J74" s="645"/>
      <c r="K74" s="645"/>
      <c r="L74" s="645"/>
      <c r="M74" s="645"/>
      <c r="N74" s="645"/>
      <c r="O74" s="645"/>
      <c r="P74" s="645"/>
      <c r="Q74" s="645"/>
      <c r="R74" s="645"/>
      <c r="S74" s="652" t="s">
        <v>36</v>
      </c>
      <c r="T74" s="653"/>
      <c r="U74" s="653"/>
      <c r="V74" s="653"/>
      <c r="W74" s="654"/>
      <c r="AK74" s="125"/>
    </row>
    <row r="75" spans="2:37" ht="22.5" customHeight="1" x14ac:dyDescent="0.3">
      <c r="S75" s="64"/>
    </row>
    <row r="76" spans="2:37" ht="22.5" customHeight="1" x14ac:dyDescent="0.3">
      <c r="S76" s="64"/>
    </row>
    <row r="77" spans="2:37" ht="22.5" customHeight="1" x14ac:dyDescent="0.3">
      <c r="S77" s="64"/>
    </row>
    <row r="78" spans="2:37" ht="22.5" customHeight="1" x14ac:dyDescent="0.3">
      <c r="AK78" s="2"/>
    </row>
    <row r="79" spans="2:37" ht="22.5" customHeight="1" x14ac:dyDescent="0.3">
      <c r="AK79" s="2"/>
    </row>
    <row r="80" spans="2:37" ht="22.5" customHeight="1" x14ac:dyDescent="0.3">
      <c r="AK80" s="2"/>
    </row>
  </sheetData>
  <mergeCells count="97">
    <mergeCell ref="C10:G10"/>
    <mergeCell ref="I10:M10"/>
    <mergeCell ref="N10:P10"/>
    <mergeCell ref="L2:U2"/>
    <mergeCell ref="L3:U4"/>
    <mergeCell ref="L6:U6"/>
    <mergeCell ref="B8:AL8"/>
    <mergeCell ref="R9:AL9"/>
    <mergeCell ref="C11:G11"/>
    <mergeCell ref="I11:M11"/>
    <mergeCell ref="C12:G12"/>
    <mergeCell ref="I12:M12"/>
    <mergeCell ref="C13:G13"/>
    <mergeCell ref="I13:M13"/>
    <mergeCell ref="C14:G14"/>
    <mergeCell ref="I14:M14"/>
    <mergeCell ref="C15:G15"/>
    <mergeCell ref="I15:M15"/>
    <mergeCell ref="C16:G16"/>
    <mergeCell ref="I16:M16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5:G25"/>
    <mergeCell ref="I25:M25"/>
    <mergeCell ref="B27:AL27"/>
    <mergeCell ref="R28:AL28"/>
    <mergeCell ref="C24:G24"/>
    <mergeCell ref="I24:M24"/>
    <mergeCell ref="C29:G29"/>
    <mergeCell ref="I29:M29"/>
    <mergeCell ref="N29:P29"/>
    <mergeCell ref="C30:G30"/>
    <mergeCell ref="I30:M30"/>
    <mergeCell ref="C43:G43"/>
    <mergeCell ref="I43:M43"/>
    <mergeCell ref="C36:G36"/>
    <mergeCell ref="I36:M36"/>
    <mergeCell ref="C31:G31"/>
    <mergeCell ref="I31:M31"/>
    <mergeCell ref="C32:G32"/>
    <mergeCell ref="I32:M32"/>
    <mergeCell ref="C33:G33"/>
    <mergeCell ref="I33:M33"/>
    <mergeCell ref="C41:G41"/>
    <mergeCell ref="I41:M41"/>
    <mergeCell ref="C42:G42"/>
    <mergeCell ref="I42:M42"/>
    <mergeCell ref="C34:G34"/>
    <mergeCell ref="I34:M34"/>
    <mergeCell ref="C35:G35"/>
    <mergeCell ref="I35:M35"/>
    <mergeCell ref="I38:M38"/>
    <mergeCell ref="C39:G39"/>
    <mergeCell ref="I39:M39"/>
    <mergeCell ref="I37:M37"/>
    <mergeCell ref="C38:G38"/>
    <mergeCell ref="C40:G40"/>
    <mergeCell ref="I40:M40"/>
    <mergeCell ref="H64:W64"/>
    <mergeCell ref="C44:G44"/>
    <mergeCell ref="I44:M44"/>
    <mergeCell ref="H46:W46"/>
    <mergeCell ref="H48:Q48"/>
    <mergeCell ref="H49:Q49"/>
    <mergeCell ref="H52:W52"/>
    <mergeCell ref="H54:Q54"/>
    <mergeCell ref="H55:Q55"/>
    <mergeCell ref="H58:W58"/>
    <mergeCell ref="H60:Q60"/>
    <mergeCell ref="H61:Q61"/>
    <mergeCell ref="R36:AL44"/>
    <mergeCell ref="C37:G37"/>
    <mergeCell ref="H66:Q66"/>
    <mergeCell ref="H67:Q67"/>
    <mergeCell ref="H70:W70"/>
    <mergeCell ref="I71:R71"/>
    <mergeCell ref="S71:T71"/>
    <mergeCell ref="U71:W71"/>
    <mergeCell ref="I72:R72"/>
    <mergeCell ref="S72:W72"/>
    <mergeCell ref="I73:R73"/>
    <mergeCell ref="S73:W73"/>
    <mergeCell ref="I74:R74"/>
    <mergeCell ref="S74:W74"/>
  </mergeCells>
  <pageMargins left="0.7" right="0.7" top="0.75" bottom="0.75" header="0.3" footer="0.3"/>
  <pageSetup paperSize="8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opLeftCell="A40" zoomScale="70" zoomScaleNormal="70" workbookViewId="0">
      <selection activeCell="AS21" sqref="AS21:AS22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2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710" t="s">
        <v>37</v>
      </c>
      <c r="M2" s="711"/>
      <c r="N2" s="711"/>
      <c r="O2" s="711"/>
      <c r="P2" s="711"/>
      <c r="Q2" s="711"/>
      <c r="R2" s="711"/>
      <c r="S2" s="711"/>
      <c r="T2" s="711"/>
      <c r="U2" s="712"/>
    </row>
    <row r="3" spans="2:38" ht="17.25" customHeight="1" x14ac:dyDescent="0.3">
      <c r="L3" s="713" t="s">
        <v>50</v>
      </c>
      <c r="M3" s="714"/>
      <c r="N3" s="714"/>
      <c r="O3" s="714"/>
      <c r="P3" s="714"/>
      <c r="Q3" s="714"/>
      <c r="R3" s="714"/>
      <c r="S3" s="714"/>
      <c r="T3" s="714"/>
      <c r="U3" s="715"/>
    </row>
    <row r="4" spans="2:38" ht="15.75" customHeight="1" thickBot="1" x14ac:dyDescent="0.35">
      <c r="L4" s="716"/>
      <c r="M4" s="717"/>
      <c r="N4" s="717"/>
      <c r="O4" s="717"/>
      <c r="P4" s="717"/>
      <c r="Q4" s="717"/>
      <c r="R4" s="717"/>
      <c r="S4" s="717"/>
      <c r="T4" s="717"/>
      <c r="U4" s="718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719" t="s">
        <v>51</v>
      </c>
      <c r="M6" s="720"/>
      <c r="N6" s="720"/>
      <c r="O6" s="720"/>
      <c r="P6" s="720"/>
      <c r="Q6" s="720"/>
      <c r="R6" s="720"/>
      <c r="S6" s="720"/>
      <c r="T6" s="720"/>
      <c r="U6" s="720"/>
    </row>
    <row r="7" spans="2:38" ht="6.75" customHeight="1" thickBot="1" x14ac:dyDescent="0.3"/>
    <row r="8" spans="2:38" ht="22.5" customHeight="1" thickBot="1" x14ac:dyDescent="0.35">
      <c r="B8" s="727" t="s">
        <v>40</v>
      </c>
      <c r="C8" s="728"/>
      <c r="D8" s="728"/>
      <c r="E8" s="728"/>
      <c r="F8" s="728"/>
      <c r="G8" s="728"/>
      <c r="H8" s="728"/>
      <c r="I8" s="728"/>
      <c r="J8" s="728"/>
      <c r="K8" s="728"/>
      <c r="L8" s="728"/>
      <c r="M8" s="728"/>
      <c r="N8" s="728"/>
      <c r="O8" s="728"/>
      <c r="P8" s="728"/>
      <c r="Q8" s="728"/>
      <c r="R8" s="728"/>
      <c r="S8" s="728"/>
      <c r="T8" s="728"/>
      <c r="U8" s="728"/>
      <c r="V8" s="728"/>
      <c r="W8" s="728"/>
      <c r="X8" s="728"/>
      <c r="Y8" s="728"/>
      <c r="Z8" s="728"/>
      <c r="AA8" s="728"/>
      <c r="AB8" s="728"/>
      <c r="AC8" s="728"/>
      <c r="AD8" s="728"/>
      <c r="AE8" s="728"/>
      <c r="AF8" s="728"/>
      <c r="AG8" s="728"/>
      <c r="AH8" s="728"/>
      <c r="AI8" s="728"/>
      <c r="AJ8" s="728"/>
      <c r="AK8" s="728"/>
      <c r="AL8" s="729"/>
    </row>
    <row r="9" spans="2:38" s="4" customFormat="1" ht="16.5" customHeight="1" x14ac:dyDescent="0.25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  <c r="R9" s="730" t="s">
        <v>0</v>
      </c>
      <c r="S9" s="730"/>
      <c r="T9" s="730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1"/>
    </row>
    <row r="10" spans="2:38" s="8" customFormat="1" ht="16.5" customHeight="1" thickBot="1" x14ac:dyDescent="0.25">
      <c r="B10" s="162" t="s">
        <v>1</v>
      </c>
      <c r="C10" s="726" t="s">
        <v>2</v>
      </c>
      <c r="D10" s="726"/>
      <c r="E10" s="726"/>
      <c r="F10" s="726"/>
      <c r="G10" s="726"/>
      <c r="H10" s="163" t="s">
        <v>3</v>
      </c>
      <c r="I10" s="726" t="s">
        <v>2</v>
      </c>
      <c r="J10" s="726"/>
      <c r="K10" s="726"/>
      <c r="L10" s="726"/>
      <c r="M10" s="726"/>
      <c r="N10" s="726" t="s">
        <v>4</v>
      </c>
      <c r="O10" s="726"/>
      <c r="P10" s="726"/>
      <c r="Q10" s="164"/>
      <c r="R10" s="163" t="s">
        <v>5</v>
      </c>
      <c r="S10" s="163" t="s">
        <v>2</v>
      </c>
      <c r="T10" s="165">
        <v>1</v>
      </c>
      <c r="U10" s="165">
        <v>2</v>
      </c>
      <c r="V10" s="165">
        <v>3</v>
      </c>
      <c r="W10" s="165">
        <v>4</v>
      </c>
      <c r="X10" s="165">
        <v>5</v>
      </c>
      <c r="Y10" s="165">
        <v>6</v>
      </c>
      <c r="Z10" s="165">
        <v>7</v>
      </c>
      <c r="AA10" s="165">
        <v>8</v>
      </c>
      <c r="AB10" s="165">
        <v>9</v>
      </c>
      <c r="AC10" s="165">
        <v>10</v>
      </c>
      <c r="AD10" s="165">
        <v>11</v>
      </c>
      <c r="AE10" s="165">
        <v>12</v>
      </c>
      <c r="AF10" s="165">
        <v>13</v>
      </c>
      <c r="AG10" s="165">
        <v>14</v>
      </c>
      <c r="AH10" s="165">
        <v>15</v>
      </c>
      <c r="AI10" s="165" t="s">
        <v>6</v>
      </c>
      <c r="AJ10" s="165" t="s">
        <v>7</v>
      </c>
      <c r="AK10" s="165" t="s">
        <v>8</v>
      </c>
      <c r="AL10" s="166" t="s">
        <v>9</v>
      </c>
    </row>
    <row r="11" spans="2:38" ht="19.5" customHeight="1" x14ac:dyDescent="0.25">
      <c r="B11" s="167">
        <v>1</v>
      </c>
      <c r="C11" s="732" t="str">
        <f>S11</f>
        <v>ITIS MATTEI</v>
      </c>
      <c r="D11" s="732"/>
      <c r="E11" s="732"/>
      <c r="F11" s="732"/>
      <c r="G11" s="732"/>
      <c r="H11" s="168"/>
      <c r="I11" s="732">
        <f>S12</f>
        <v>0</v>
      </c>
      <c r="J11" s="732"/>
      <c r="K11" s="732"/>
      <c r="L11" s="732"/>
      <c r="M11" s="732"/>
      <c r="N11" s="169">
        <v>21</v>
      </c>
      <c r="O11" s="170" t="s">
        <v>10</v>
      </c>
      <c r="P11" s="169">
        <v>0</v>
      </c>
      <c r="Q11" s="171"/>
      <c r="R11" s="172" t="s">
        <v>11</v>
      </c>
      <c r="S11" s="173" t="s">
        <v>81</v>
      </c>
      <c r="T11" s="174">
        <f>IF(N11="N",0,IF(N11=P11,1,IF(N11&gt;P11,3,IF(N11&lt;P11,1))))</f>
        <v>3</v>
      </c>
      <c r="U11" s="175" t="s">
        <v>10</v>
      </c>
      <c r="V11" s="175" t="s">
        <v>10</v>
      </c>
      <c r="W11" s="175" t="s">
        <v>10</v>
      </c>
      <c r="X11" s="175" t="s">
        <v>10</v>
      </c>
      <c r="Y11" s="176">
        <f>IF(N16="N",0,IF(N16=P16,1,IF(N16&gt;P16,3,IF(N16&lt;P16,1))))</f>
        <v>1</v>
      </c>
      <c r="Z11" s="175" t="s">
        <v>10</v>
      </c>
      <c r="AA11" s="175" t="s">
        <v>10</v>
      </c>
      <c r="AB11" s="176">
        <f>IF(N19="N",0,IF(N19=P19,1,IF(N19&gt;P19,3,IF(N19&lt;P19,1))))</f>
        <v>1</v>
      </c>
      <c r="AC11" s="175" t="s">
        <v>10</v>
      </c>
      <c r="AD11" s="175" t="s">
        <v>10</v>
      </c>
      <c r="AE11" s="176">
        <f>IF(N22="N",0,IF(N22=P22,1,IF(N22&gt;P22,3,IF(N22&lt;P22,1))))</f>
        <v>1</v>
      </c>
      <c r="AF11" s="175" t="s">
        <v>10</v>
      </c>
      <c r="AG11" s="176">
        <f>IF(N24="N",0,IF(N24=P24,1,IF(N24&gt;P24,3,IF(N24&lt;P24,1))))</f>
        <v>3</v>
      </c>
      <c r="AH11" s="177" t="s">
        <v>10</v>
      </c>
      <c r="AI11" s="178">
        <f>SUM(N11,N16,N19,N22,N24)</f>
        <v>60</v>
      </c>
      <c r="AJ11" s="179">
        <f>SUM(P11,P16,P19,P22,P24)</f>
        <v>56</v>
      </c>
      <c r="AK11" s="180">
        <f t="shared" ref="AK11:AK16" si="0">SUM(AI11,-AJ11)</f>
        <v>4</v>
      </c>
      <c r="AL11" s="181">
        <f t="shared" ref="AL11:AL16" si="1">SUM(T11:AH11)</f>
        <v>9</v>
      </c>
    </row>
    <row r="12" spans="2:38" ht="19.5" customHeight="1" x14ac:dyDescent="0.25">
      <c r="B12" s="182">
        <v>2</v>
      </c>
      <c r="C12" s="733" t="str">
        <f>S13</f>
        <v>ITET MAGGIOLINI</v>
      </c>
      <c r="D12" s="733"/>
      <c r="E12" s="733"/>
      <c r="F12" s="733"/>
      <c r="G12" s="733"/>
      <c r="H12" s="183"/>
      <c r="I12" s="733" t="str">
        <f>S14</f>
        <v>MARCONI MI</v>
      </c>
      <c r="J12" s="733"/>
      <c r="K12" s="733"/>
      <c r="L12" s="733"/>
      <c r="M12" s="733"/>
      <c r="N12" s="184">
        <v>16</v>
      </c>
      <c r="O12" s="185" t="s">
        <v>10</v>
      </c>
      <c r="P12" s="184">
        <v>18</v>
      </c>
      <c r="Q12" s="171"/>
      <c r="R12" s="186" t="s">
        <v>12</v>
      </c>
      <c r="S12" s="187"/>
      <c r="T12" s="188">
        <f>IF(P11="N",0,IF(N11=P11,1,IF(N11&lt;P11,3,IF(N11&gt;P11,1))))</f>
        <v>1</v>
      </c>
      <c r="U12" s="189" t="s">
        <v>10</v>
      </c>
      <c r="V12" s="189" t="s">
        <v>10</v>
      </c>
      <c r="W12" s="190">
        <f>IF(N14="N",0,IF(N14=P14,1,IF(N14&gt;P14,3,IF(N14&lt;P14,1))))</f>
        <v>1</v>
      </c>
      <c r="X12" s="189" t="s">
        <v>10</v>
      </c>
      <c r="Y12" s="189" t="s">
        <v>10</v>
      </c>
      <c r="Z12" s="190">
        <f>IF(N17="N",0,IF(N17=P17,1,IF(N17&gt;P17,3,IF(N17&lt;P17,1))))</f>
        <v>1</v>
      </c>
      <c r="AA12" s="189" t="s">
        <v>10</v>
      </c>
      <c r="AB12" s="189" t="s">
        <v>10</v>
      </c>
      <c r="AC12" s="190">
        <f>IF(N20="N",0,IF(N20=P20,1,IF(N20&gt;P20,3,IF(N20&lt;P20,1))))</f>
        <v>1</v>
      </c>
      <c r="AD12" s="189" t="s">
        <v>10</v>
      </c>
      <c r="AE12" s="189" t="s">
        <v>10</v>
      </c>
      <c r="AF12" s="190">
        <f>IF(N23="N",0,IF(N23=P23,1,IF(N23&gt;P23,3,IF(N23&lt;P23,1))))</f>
        <v>1</v>
      </c>
      <c r="AG12" s="189" t="s">
        <v>10</v>
      </c>
      <c r="AH12" s="191" t="s">
        <v>10</v>
      </c>
      <c r="AI12" s="192">
        <f>SUM(P11,N14,N17,N20,N23)</f>
        <v>0</v>
      </c>
      <c r="AJ12" s="193">
        <f>SUM(N11,P14,P17,P20,P23)</f>
        <v>105</v>
      </c>
      <c r="AK12" s="194">
        <f t="shared" si="0"/>
        <v>-105</v>
      </c>
      <c r="AL12" s="195">
        <f t="shared" si="1"/>
        <v>5</v>
      </c>
    </row>
    <row r="13" spans="2:38" ht="19.5" customHeight="1" x14ac:dyDescent="0.25">
      <c r="B13" s="196">
        <v>3</v>
      </c>
      <c r="C13" s="734" t="str">
        <f>S15</f>
        <v>ORIANI MAZZINI</v>
      </c>
      <c r="D13" s="735"/>
      <c r="E13" s="735"/>
      <c r="F13" s="735"/>
      <c r="G13" s="735"/>
      <c r="H13" s="197"/>
      <c r="I13" s="735" t="str">
        <f>S16</f>
        <v>LEONARDO DA VINCI</v>
      </c>
      <c r="J13" s="735"/>
      <c r="K13" s="735"/>
      <c r="L13" s="735"/>
      <c r="M13" s="735"/>
      <c r="N13" s="198">
        <v>13</v>
      </c>
      <c r="O13" s="199" t="s">
        <v>10</v>
      </c>
      <c r="P13" s="198">
        <v>7</v>
      </c>
      <c r="Q13" s="171"/>
      <c r="R13" s="186" t="s">
        <v>13</v>
      </c>
      <c r="S13" s="187" t="s">
        <v>82</v>
      </c>
      <c r="T13" s="200" t="s">
        <v>10</v>
      </c>
      <c r="U13" s="190">
        <f>IF(N12="N",0,IF(N12=P12,1,IF(N12&gt;P12,3,IF(N12&lt;P12,1))))</f>
        <v>1</v>
      </c>
      <c r="V13" s="189" t="s">
        <v>10</v>
      </c>
      <c r="W13" s="190">
        <f>IF(P14="N",0,IF(N14=P14,1,IF(N14&lt;P14,3,IF(N14&gt;P14,1))))</f>
        <v>3</v>
      </c>
      <c r="X13" s="189" t="s">
        <v>10</v>
      </c>
      <c r="Y13" s="189" t="s">
        <v>10</v>
      </c>
      <c r="Z13" s="189" t="s">
        <v>10</v>
      </c>
      <c r="AA13" s="190">
        <f>IF(N18="N",0,IF(N18=P18,1,IF(N18&gt;P18,3,IF(N18&lt;P18,1))))</f>
        <v>3</v>
      </c>
      <c r="AB13" s="189" t="s">
        <v>10</v>
      </c>
      <c r="AC13" s="189" t="s">
        <v>10</v>
      </c>
      <c r="AD13" s="190">
        <f>IF(N21="N",0,IF(N21=P21,1,IF(N21&gt;P21,3,IF(N21&lt;P21,1))))</f>
        <v>1</v>
      </c>
      <c r="AE13" s="189" t="s">
        <v>10</v>
      </c>
      <c r="AF13" s="189" t="s">
        <v>10</v>
      </c>
      <c r="AG13" s="190">
        <f>IF(P24="N",0,IF(N24=P24,1,IF(N24&lt;P24,3,IF(N24&gt;P24,1))))</f>
        <v>1</v>
      </c>
      <c r="AH13" s="191" t="s">
        <v>10</v>
      </c>
      <c r="AI13" s="192">
        <f>SUM(N12,P14,N18,N21,P24)</f>
        <v>72</v>
      </c>
      <c r="AJ13" s="193">
        <f>SUM(P12,N14,P18,P21,N24)</f>
        <v>52</v>
      </c>
      <c r="AK13" s="194">
        <f t="shared" si="0"/>
        <v>20</v>
      </c>
      <c r="AL13" s="181">
        <f t="shared" si="1"/>
        <v>9</v>
      </c>
    </row>
    <row r="14" spans="2:38" ht="19.5" customHeight="1" x14ac:dyDescent="0.25">
      <c r="B14" s="182">
        <v>4</v>
      </c>
      <c r="C14" s="733">
        <f>S12</f>
        <v>0</v>
      </c>
      <c r="D14" s="733"/>
      <c r="E14" s="733"/>
      <c r="F14" s="733"/>
      <c r="G14" s="733"/>
      <c r="H14" s="183"/>
      <c r="I14" s="736" t="str">
        <f>S13</f>
        <v>ITET MAGGIOLINI</v>
      </c>
      <c r="J14" s="733"/>
      <c r="K14" s="733"/>
      <c r="L14" s="733"/>
      <c r="M14" s="733"/>
      <c r="N14" s="184">
        <v>0</v>
      </c>
      <c r="O14" s="185" t="s">
        <v>10</v>
      </c>
      <c r="P14" s="184">
        <v>21</v>
      </c>
      <c r="Q14" s="171"/>
      <c r="R14" s="186" t="s">
        <v>14</v>
      </c>
      <c r="S14" s="187" t="s">
        <v>83</v>
      </c>
      <c r="T14" s="200" t="s">
        <v>10</v>
      </c>
      <c r="U14" s="190">
        <f>IF(P12="N",0,IF(N12=P12,1,IF(N12&lt;P12,3,IF(N12&gt;P12,1))))</f>
        <v>3</v>
      </c>
      <c r="V14" s="189" t="s">
        <v>10</v>
      </c>
      <c r="W14" s="189" t="s">
        <v>10</v>
      </c>
      <c r="X14" s="190">
        <f>IF(N15="N",0,IF(N15=P15,1,IF(N15&gt;P15,3,IF(N15&lt;P15,1))))</f>
        <v>1</v>
      </c>
      <c r="Y14" s="189" t="s">
        <v>10</v>
      </c>
      <c r="Z14" s="190">
        <f>IF(P17="N",0,IF(N17=P17,1,IF(N17&lt;P17,3,IF(N17&gt;P17,1))))</f>
        <v>3</v>
      </c>
      <c r="AA14" s="189" t="s">
        <v>10</v>
      </c>
      <c r="AB14" s="190">
        <f>IF(P19="N",0,IF(N19=P19,1,IF(N19&lt;P19,3,IF(N19&gt;P19,1))))</f>
        <v>3</v>
      </c>
      <c r="AC14" s="189" t="s">
        <v>10</v>
      </c>
      <c r="AD14" s="189" t="s">
        <v>10</v>
      </c>
      <c r="AE14" s="189" t="s">
        <v>10</v>
      </c>
      <c r="AF14" s="189" t="s">
        <v>10</v>
      </c>
      <c r="AG14" s="189" t="s">
        <v>10</v>
      </c>
      <c r="AH14" s="201">
        <f>IF(N25="N",0,IF(N25=P25,1,IF(N25&gt;P25,3,IF(N25&lt;P25,1))))</f>
        <v>1</v>
      </c>
      <c r="AI14" s="192">
        <f>SUM(P12,N15,P17,P19,N25)</f>
        <v>64</v>
      </c>
      <c r="AJ14" s="193">
        <f>SUM(N12,P15,N17,N19,P25)</f>
        <v>46</v>
      </c>
      <c r="AK14" s="194">
        <f t="shared" si="0"/>
        <v>18</v>
      </c>
      <c r="AL14" s="195">
        <f t="shared" si="1"/>
        <v>11</v>
      </c>
    </row>
    <row r="15" spans="2:38" ht="19.5" customHeight="1" x14ac:dyDescent="0.25">
      <c r="B15" s="196">
        <v>5</v>
      </c>
      <c r="C15" s="735" t="str">
        <f>S14</f>
        <v>MARCONI MI</v>
      </c>
      <c r="D15" s="735"/>
      <c r="E15" s="735"/>
      <c r="F15" s="735"/>
      <c r="G15" s="735"/>
      <c r="H15" s="197"/>
      <c r="I15" s="735" t="str">
        <f>S15</f>
        <v>ORIANI MAZZINI</v>
      </c>
      <c r="J15" s="735"/>
      <c r="K15" s="735"/>
      <c r="L15" s="735"/>
      <c r="M15" s="735"/>
      <c r="N15" s="198">
        <v>9</v>
      </c>
      <c r="O15" s="199" t="s">
        <v>10</v>
      </c>
      <c r="P15" s="198">
        <v>11</v>
      </c>
      <c r="Q15" s="171"/>
      <c r="R15" s="186" t="s">
        <v>15</v>
      </c>
      <c r="S15" s="187" t="s">
        <v>84</v>
      </c>
      <c r="T15" s="200" t="s">
        <v>10</v>
      </c>
      <c r="U15" s="189" t="s">
        <v>10</v>
      </c>
      <c r="V15" s="190">
        <f>IF(N13="N",0,IF(N13=P13,1,IF(N13&gt;P13,3,IF(N13&lt;P13,1))))</f>
        <v>3</v>
      </c>
      <c r="W15" s="189" t="s">
        <v>10</v>
      </c>
      <c r="X15" s="190">
        <f>IF(P15="N",0,IF(N15=P15,1,IF(N15&lt;P15,3,IF(N15&gt;P15,1))))</f>
        <v>3</v>
      </c>
      <c r="Y15" s="189" t="s">
        <v>10</v>
      </c>
      <c r="Z15" s="189" t="s">
        <v>10</v>
      </c>
      <c r="AA15" s="190">
        <f>IF(P18="N",0,IF(N18=P18,1,IF(N18&lt;P18,3,IF(N18&gt;P18,1))))</f>
        <v>1</v>
      </c>
      <c r="AB15" s="189" t="s">
        <v>10</v>
      </c>
      <c r="AC15" s="190">
        <f>IF(P20="N",0,IF(N20=P20,1,IF(N20&lt;P20,3,IF(N20&gt;P20,1))))</f>
        <v>3</v>
      </c>
      <c r="AD15" s="189" t="s">
        <v>10</v>
      </c>
      <c r="AE15" s="190">
        <f>IF(P22="N",0,IF(N22=P22,1,IF(N22&lt;P22,3,IF(N22&gt;P22,1))))</f>
        <v>3</v>
      </c>
      <c r="AF15" s="189" t="s">
        <v>10</v>
      </c>
      <c r="AG15" s="189" t="s">
        <v>10</v>
      </c>
      <c r="AH15" s="191" t="s">
        <v>10</v>
      </c>
      <c r="AI15" s="192">
        <f>SUM(N13,P15,P18,P20,P22)</f>
        <v>71</v>
      </c>
      <c r="AJ15" s="193">
        <f>SUM(P13,N15,N18,N20,N22)</f>
        <v>35</v>
      </c>
      <c r="AK15" s="194">
        <f t="shared" si="0"/>
        <v>36</v>
      </c>
      <c r="AL15" s="195">
        <f t="shared" si="1"/>
        <v>13</v>
      </c>
    </row>
    <row r="16" spans="2:38" ht="19.5" customHeight="1" thickBot="1" x14ac:dyDescent="0.3">
      <c r="B16" s="182">
        <v>6</v>
      </c>
      <c r="C16" s="733" t="str">
        <f>S11</f>
        <v>ITIS MATTEI</v>
      </c>
      <c r="D16" s="733"/>
      <c r="E16" s="733"/>
      <c r="F16" s="733"/>
      <c r="G16" s="733"/>
      <c r="H16" s="183"/>
      <c r="I16" s="733" t="str">
        <f>S16</f>
        <v>LEONARDO DA VINCI</v>
      </c>
      <c r="J16" s="733"/>
      <c r="K16" s="733"/>
      <c r="L16" s="733"/>
      <c r="M16" s="733"/>
      <c r="N16" s="184">
        <v>12</v>
      </c>
      <c r="O16" s="185" t="s">
        <v>10</v>
      </c>
      <c r="P16" s="184">
        <v>14</v>
      </c>
      <c r="Q16" s="171"/>
      <c r="R16" s="202" t="s">
        <v>16</v>
      </c>
      <c r="S16" s="203" t="s">
        <v>93</v>
      </c>
      <c r="T16" s="204" t="s">
        <v>10</v>
      </c>
      <c r="U16" s="205"/>
      <c r="V16" s="206">
        <f>IF(P13="N",0,IF(N13=P13,1,IF(N13&lt;P13,3,IF(N13&gt;P13,1))))</f>
        <v>1</v>
      </c>
      <c r="W16" s="207" t="s">
        <v>10</v>
      </c>
      <c r="X16" s="207" t="s">
        <v>10</v>
      </c>
      <c r="Y16" s="206">
        <f>IF(P16="N",0,IF(N16=P16,1,IF(N16&lt;P16,3,IF(N16&gt;P16,1))))</f>
        <v>3</v>
      </c>
      <c r="Z16" s="207" t="s">
        <v>10</v>
      </c>
      <c r="AA16" s="207" t="s">
        <v>10</v>
      </c>
      <c r="AB16" s="207" t="s">
        <v>10</v>
      </c>
      <c r="AC16" s="207" t="s">
        <v>10</v>
      </c>
      <c r="AD16" s="206">
        <f>IF(P21="N",0,IF(N21=P21,1,IF(N21&lt;P21,3,IF(N21&gt;P21,1))))</f>
        <v>3</v>
      </c>
      <c r="AE16" s="207" t="s">
        <v>10</v>
      </c>
      <c r="AF16" s="206">
        <f>IF(P23="N",0,IF(N23=P23,1,IF(N23&lt;P23,3,IF(N23&gt;Z14,1))))</f>
        <v>3</v>
      </c>
      <c r="AG16" s="207" t="s">
        <v>10</v>
      </c>
      <c r="AH16" s="208">
        <f>IF(P25="N",0,IF(N25=P25,1,IF(N25&lt;P25,3,IF(N25&gt;P25,1))))</f>
        <v>3</v>
      </c>
      <c r="AI16" s="209">
        <f>SUM(P13,P16,P21,P23,P25)</f>
        <v>71</v>
      </c>
      <c r="AJ16" s="210">
        <f>SUM(N13,N16,N21,N23,N25)</f>
        <v>44</v>
      </c>
      <c r="AK16" s="211">
        <f t="shared" si="0"/>
        <v>27</v>
      </c>
      <c r="AL16" s="195">
        <f t="shared" si="1"/>
        <v>13</v>
      </c>
    </row>
    <row r="17" spans="1:38" ht="19.5" customHeight="1" x14ac:dyDescent="0.3">
      <c r="B17" s="196">
        <v>7</v>
      </c>
      <c r="C17" s="735">
        <f>S12</f>
        <v>0</v>
      </c>
      <c r="D17" s="735"/>
      <c r="E17" s="735"/>
      <c r="F17" s="735"/>
      <c r="G17" s="735"/>
      <c r="H17" s="197"/>
      <c r="I17" s="735" t="str">
        <f>S14</f>
        <v>MARCONI MI</v>
      </c>
      <c r="J17" s="735"/>
      <c r="K17" s="735"/>
      <c r="L17" s="735"/>
      <c r="M17" s="735"/>
      <c r="N17" s="198">
        <v>0</v>
      </c>
      <c r="O17" s="199" t="s">
        <v>10</v>
      </c>
      <c r="P17" s="198">
        <v>21</v>
      </c>
      <c r="Q17" s="171"/>
      <c r="R17" s="737"/>
      <c r="S17" s="738"/>
      <c r="T17" s="738"/>
      <c r="U17" s="738"/>
      <c r="V17" s="738"/>
      <c r="W17" s="738"/>
      <c r="X17" s="738"/>
      <c r="Y17" s="738"/>
      <c r="Z17" s="738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9"/>
    </row>
    <row r="18" spans="1:38" ht="19.5" customHeight="1" x14ac:dyDescent="0.3">
      <c r="B18" s="182">
        <v>8</v>
      </c>
      <c r="C18" s="733" t="str">
        <f>S13</f>
        <v>ITET MAGGIOLINI</v>
      </c>
      <c r="D18" s="733"/>
      <c r="E18" s="733"/>
      <c r="F18" s="733"/>
      <c r="G18" s="733"/>
      <c r="H18" s="183"/>
      <c r="I18" s="733" t="str">
        <f>S15</f>
        <v>ORIANI MAZZINI</v>
      </c>
      <c r="J18" s="733"/>
      <c r="K18" s="733"/>
      <c r="L18" s="733"/>
      <c r="M18" s="733"/>
      <c r="N18" s="184">
        <v>11</v>
      </c>
      <c r="O18" s="185" t="s">
        <v>10</v>
      </c>
      <c r="P18" s="184">
        <v>5</v>
      </c>
      <c r="Q18" s="171"/>
      <c r="R18" s="737"/>
      <c r="S18" s="738"/>
      <c r="T18" s="738"/>
      <c r="U18" s="738"/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38"/>
      <c r="AI18" s="738"/>
      <c r="AJ18" s="738"/>
      <c r="AK18" s="738"/>
      <c r="AL18" s="739"/>
    </row>
    <row r="19" spans="1:38" ht="19.5" customHeight="1" x14ac:dyDescent="0.3">
      <c r="B19" s="196">
        <v>9</v>
      </c>
      <c r="C19" s="734" t="str">
        <f>S11</f>
        <v>ITIS MATTEI</v>
      </c>
      <c r="D19" s="735"/>
      <c r="E19" s="735"/>
      <c r="F19" s="735"/>
      <c r="G19" s="735"/>
      <c r="H19" s="197"/>
      <c r="I19" s="735" t="str">
        <f>S14</f>
        <v>MARCONI MI</v>
      </c>
      <c r="J19" s="735"/>
      <c r="K19" s="735"/>
      <c r="L19" s="735"/>
      <c r="M19" s="735"/>
      <c r="N19" s="198">
        <v>7</v>
      </c>
      <c r="O19" s="199" t="s">
        <v>10</v>
      </c>
      <c r="P19" s="198">
        <v>10</v>
      </c>
      <c r="Q19" s="171"/>
      <c r="R19" s="737"/>
      <c r="S19" s="738"/>
      <c r="T19" s="738"/>
      <c r="U19" s="738"/>
      <c r="V19" s="738"/>
      <c r="W19" s="738"/>
      <c r="X19" s="738"/>
      <c r="Y19" s="738"/>
      <c r="Z19" s="738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9"/>
    </row>
    <row r="20" spans="1:38" ht="19.5" customHeight="1" x14ac:dyDescent="0.3">
      <c r="B20" s="182">
        <v>10</v>
      </c>
      <c r="C20" s="733">
        <f>S12</f>
        <v>0</v>
      </c>
      <c r="D20" s="733"/>
      <c r="E20" s="733"/>
      <c r="F20" s="733"/>
      <c r="G20" s="733"/>
      <c r="H20" s="183"/>
      <c r="I20" s="733" t="str">
        <f>S15</f>
        <v>ORIANI MAZZINI</v>
      </c>
      <c r="J20" s="733"/>
      <c r="K20" s="733"/>
      <c r="L20" s="733"/>
      <c r="M20" s="733"/>
      <c r="N20" s="184">
        <v>0</v>
      </c>
      <c r="O20" s="185" t="s">
        <v>10</v>
      </c>
      <c r="P20" s="184">
        <v>21</v>
      </c>
      <c r="Q20" s="171"/>
      <c r="R20" s="737"/>
      <c r="S20" s="738"/>
      <c r="T20" s="738"/>
      <c r="U20" s="738"/>
      <c r="V20" s="738"/>
      <c r="W20" s="738"/>
      <c r="X20" s="738"/>
      <c r="Y20" s="738"/>
      <c r="Z20" s="738"/>
      <c r="AA20" s="738"/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9"/>
    </row>
    <row r="21" spans="1:38" ht="19.5" customHeight="1" x14ac:dyDescent="0.3">
      <c r="B21" s="196">
        <v>11</v>
      </c>
      <c r="C21" s="735" t="str">
        <f>S13</f>
        <v>ITET MAGGIOLINI</v>
      </c>
      <c r="D21" s="735"/>
      <c r="E21" s="735"/>
      <c r="F21" s="735"/>
      <c r="G21" s="735"/>
      <c r="H21" s="197"/>
      <c r="I21" s="735" t="str">
        <f>S16</f>
        <v>LEONARDO DA VINCI</v>
      </c>
      <c r="J21" s="735"/>
      <c r="K21" s="735"/>
      <c r="L21" s="735"/>
      <c r="M21" s="735"/>
      <c r="N21" s="198">
        <v>13</v>
      </c>
      <c r="O21" s="199" t="s">
        <v>10</v>
      </c>
      <c r="P21" s="198">
        <v>17</v>
      </c>
      <c r="Q21" s="171"/>
      <c r="R21" s="737"/>
      <c r="S21" s="738"/>
      <c r="T21" s="738"/>
      <c r="U21" s="738"/>
      <c r="V21" s="738"/>
      <c r="W21" s="738"/>
      <c r="X21" s="738"/>
      <c r="Y21" s="738"/>
      <c r="Z21" s="738"/>
      <c r="AA21" s="738"/>
      <c r="AB21" s="738"/>
      <c r="AC21" s="738"/>
      <c r="AD21" s="738"/>
      <c r="AE21" s="738"/>
      <c r="AF21" s="738"/>
      <c r="AG21" s="738"/>
      <c r="AH21" s="738"/>
      <c r="AI21" s="738"/>
      <c r="AJ21" s="738"/>
      <c r="AK21" s="738"/>
      <c r="AL21" s="739"/>
    </row>
    <row r="22" spans="1:38" ht="19.5" customHeight="1" x14ac:dyDescent="0.3">
      <c r="B22" s="182">
        <v>12</v>
      </c>
      <c r="C22" s="733" t="str">
        <f>S11</f>
        <v>ITIS MATTEI</v>
      </c>
      <c r="D22" s="733"/>
      <c r="E22" s="733"/>
      <c r="F22" s="733"/>
      <c r="G22" s="733"/>
      <c r="H22" s="183"/>
      <c r="I22" s="733" t="str">
        <f>S15</f>
        <v>ORIANI MAZZINI</v>
      </c>
      <c r="J22" s="733"/>
      <c r="K22" s="733"/>
      <c r="L22" s="733"/>
      <c r="M22" s="733"/>
      <c r="N22" s="184">
        <v>8</v>
      </c>
      <c r="O22" s="185" t="s">
        <v>10</v>
      </c>
      <c r="P22" s="184">
        <v>21</v>
      </c>
      <c r="Q22" s="171"/>
      <c r="R22" s="737"/>
      <c r="S22" s="738"/>
      <c r="T22" s="738"/>
      <c r="U22" s="738"/>
      <c r="V22" s="738"/>
      <c r="W22" s="738"/>
      <c r="X22" s="738"/>
      <c r="Y22" s="738"/>
      <c r="Z22" s="738"/>
      <c r="AA22" s="738"/>
      <c r="AB22" s="738"/>
      <c r="AC22" s="738"/>
      <c r="AD22" s="738"/>
      <c r="AE22" s="738"/>
      <c r="AF22" s="738"/>
      <c r="AG22" s="738"/>
      <c r="AH22" s="738"/>
      <c r="AI22" s="738"/>
      <c r="AJ22" s="738"/>
      <c r="AK22" s="738"/>
      <c r="AL22" s="739"/>
    </row>
    <row r="23" spans="1:38" ht="19.5" customHeight="1" x14ac:dyDescent="0.3">
      <c r="B23" s="196">
        <v>13</v>
      </c>
      <c r="C23" s="735">
        <f>S12</f>
        <v>0</v>
      </c>
      <c r="D23" s="735"/>
      <c r="E23" s="735"/>
      <c r="F23" s="735"/>
      <c r="G23" s="735"/>
      <c r="H23" s="197"/>
      <c r="I23" s="735" t="str">
        <f>S16</f>
        <v>LEONARDO DA VINCI</v>
      </c>
      <c r="J23" s="735"/>
      <c r="K23" s="735"/>
      <c r="L23" s="735"/>
      <c r="M23" s="735"/>
      <c r="N23" s="198">
        <v>0</v>
      </c>
      <c r="O23" s="185" t="s">
        <v>10</v>
      </c>
      <c r="P23" s="198">
        <v>21</v>
      </c>
      <c r="Q23" s="171"/>
      <c r="R23" s="737"/>
      <c r="S23" s="738"/>
      <c r="T23" s="738"/>
      <c r="U23" s="738"/>
      <c r="V23" s="738"/>
      <c r="W23" s="738"/>
      <c r="X23" s="738"/>
      <c r="Y23" s="738"/>
      <c r="Z23" s="738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9"/>
    </row>
    <row r="24" spans="1:38" ht="19.5" customHeight="1" x14ac:dyDescent="0.3">
      <c r="B24" s="182">
        <v>14</v>
      </c>
      <c r="C24" s="733" t="str">
        <f>S11</f>
        <v>ITIS MATTEI</v>
      </c>
      <c r="D24" s="733"/>
      <c r="E24" s="733"/>
      <c r="F24" s="733"/>
      <c r="G24" s="733"/>
      <c r="H24" s="183"/>
      <c r="I24" s="733" t="str">
        <f>S13</f>
        <v>ITET MAGGIOLINI</v>
      </c>
      <c r="J24" s="733"/>
      <c r="K24" s="733"/>
      <c r="L24" s="733"/>
      <c r="M24" s="733"/>
      <c r="N24" s="184">
        <v>12</v>
      </c>
      <c r="O24" s="199" t="s">
        <v>10</v>
      </c>
      <c r="P24" s="184">
        <v>11</v>
      </c>
      <c r="Q24" s="171"/>
      <c r="R24" s="737"/>
      <c r="S24" s="738"/>
      <c r="T24" s="738"/>
      <c r="U24" s="738"/>
      <c r="V24" s="738"/>
      <c r="W24" s="738"/>
      <c r="X24" s="738"/>
      <c r="Y24" s="738"/>
      <c r="Z24" s="738"/>
      <c r="AA24" s="738"/>
      <c r="AB24" s="738"/>
      <c r="AC24" s="738"/>
      <c r="AD24" s="738"/>
      <c r="AE24" s="738"/>
      <c r="AF24" s="738"/>
      <c r="AG24" s="738"/>
      <c r="AH24" s="738"/>
      <c r="AI24" s="738"/>
      <c r="AJ24" s="738"/>
      <c r="AK24" s="738"/>
      <c r="AL24" s="739"/>
    </row>
    <row r="25" spans="1:38" ht="19.5" customHeight="1" thickBot="1" x14ac:dyDescent="0.35">
      <c r="B25" s="212">
        <v>15</v>
      </c>
      <c r="C25" s="743" t="str">
        <f>S14</f>
        <v>MARCONI MI</v>
      </c>
      <c r="D25" s="743"/>
      <c r="E25" s="743"/>
      <c r="F25" s="743"/>
      <c r="G25" s="743"/>
      <c r="H25" s="213"/>
      <c r="I25" s="743" t="str">
        <f>S16</f>
        <v>LEONARDO DA VINCI</v>
      </c>
      <c r="J25" s="743"/>
      <c r="K25" s="743"/>
      <c r="L25" s="743"/>
      <c r="M25" s="743"/>
      <c r="N25" s="214">
        <v>6</v>
      </c>
      <c r="O25" s="215" t="s">
        <v>10</v>
      </c>
      <c r="P25" s="214">
        <v>12</v>
      </c>
      <c r="Q25" s="216"/>
      <c r="R25" s="740"/>
      <c r="S25" s="741"/>
      <c r="T25" s="741"/>
      <c r="U25" s="741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1"/>
      <c r="AJ25" s="741"/>
      <c r="AK25" s="741"/>
      <c r="AL25" s="742"/>
    </row>
    <row r="26" spans="1:38" ht="16.5" customHeight="1" thickBot="1" x14ac:dyDescent="0.3">
      <c r="S26" s="64"/>
    </row>
    <row r="27" spans="1:38" ht="22.5" customHeight="1" thickBot="1" x14ac:dyDescent="0.35">
      <c r="B27" s="744" t="s">
        <v>41</v>
      </c>
      <c r="C27" s="745"/>
      <c r="D27" s="745"/>
      <c r="E27" s="745"/>
      <c r="F27" s="745"/>
      <c r="G27" s="745"/>
      <c r="H27" s="745"/>
      <c r="I27" s="745"/>
      <c r="J27" s="745"/>
      <c r="K27" s="745"/>
      <c r="L27" s="745"/>
      <c r="M27" s="745"/>
      <c r="N27" s="745"/>
      <c r="O27" s="745"/>
      <c r="P27" s="745"/>
      <c r="Q27" s="745"/>
      <c r="R27" s="745"/>
      <c r="S27" s="745"/>
      <c r="T27" s="745"/>
      <c r="U27" s="745"/>
      <c r="V27" s="745"/>
      <c r="W27" s="745"/>
      <c r="X27" s="745"/>
      <c r="Y27" s="745"/>
      <c r="Z27" s="745"/>
      <c r="AA27" s="745"/>
      <c r="AB27" s="745"/>
      <c r="AC27" s="745"/>
      <c r="AD27" s="745"/>
      <c r="AE27" s="745"/>
      <c r="AF27" s="745"/>
      <c r="AG27" s="745"/>
      <c r="AH27" s="745"/>
      <c r="AI27" s="745"/>
      <c r="AJ27" s="745"/>
      <c r="AK27" s="745"/>
      <c r="AL27" s="746"/>
    </row>
    <row r="28" spans="1:38" ht="22.5" customHeight="1" x14ac:dyDescent="0.25">
      <c r="A28" s="4"/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9"/>
      <c r="R28" s="747" t="s">
        <v>0</v>
      </c>
      <c r="S28" s="747"/>
      <c r="T28" s="747"/>
      <c r="U28" s="747"/>
      <c r="V28" s="747"/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748"/>
    </row>
    <row r="29" spans="1:38" ht="22.5" customHeight="1" thickBot="1" x14ac:dyDescent="0.3">
      <c r="A29" s="8"/>
      <c r="B29" s="220" t="s">
        <v>1</v>
      </c>
      <c r="C29" s="749" t="s">
        <v>2</v>
      </c>
      <c r="D29" s="749"/>
      <c r="E29" s="749"/>
      <c r="F29" s="749"/>
      <c r="G29" s="749"/>
      <c r="H29" s="221" t="s">
        <v>3</v>
      </c>
      <c r="I29" s="749" t="s">
        <v>2</v>
      </c>
      <c r="J29" s="749"/>
      <c r="K29" s="749"/>
      <c r="L29" s="749"/>
      <c r="M29" s="749"/>
      <c r="N29" s="749" t="s">
        <v>4</v>
      </c>
      <c r="O29" s="749"/>
      <c r="P29" s="749"/>
      <c r="Q29" s="222"/>
      <c r="R29" s="221" t="s">
        <v>5</v>
      </c>
      <c r="S29" s="221" t="s">
        <v>2</v>
      </c>
      <c r="T29" s="223">
        <v>16</v>
      </c>
      <c r="U29" s="223">
        <v>17</v>
      </c>
      <c r="V29" s="223">
        <v>18</v>
      </c>
      <c r="W29" s="223">
        <v>19</v>
      </c>
      <c r="X29" s="223">
        <v>20</v>
      </c>
      <c r="Y29" s="223">
        <v>21</v>
      </c>
      <c r="Z29" s="223">
        <v>22</v>
      </c>
      <c r="AA29" s="223">
        <v>23</v>
      </c>
      <c r="AB29" s="223">
        <v>24</v>
      </c>
      <c r="AC29" s="223">
        <v>25</v>
      </c>
      <c r="AD29" s="223">
        <v>26</v>
      </c>
      <c r="AE29" s="223">
        <v>27</v>
      </c>
      <c r="AF29" s="223">
        <v>28</v>
      </c>
      <c r="AG29" s="223">
        <v>29</v>
      </c>
      <c r="AH29" s="223">
        <v>30</v>
      </c>
      <c r="AI29" s="223" t="s">
        <v>6</v>
      </c>
      <c r="AJ29" s="223" t="s">
        <v>7</v>
      </c>
      <c r="AK29" s="223" t="s">
        <v>8</v>
      </c>
      <c r="AL29" s="224" t="s">
        <v>9</v>
      </c>
    </row>
    <row r="30" spans="1:38" ht="22.5" customHeight="1" x14ac:dyDescent="0.25">
      <c r="B30" s="225">
        <v>16</v>
      </c>
      <c r="C30" s="750" t="str">
        <f>S30</f>
        <v>DON BOSCO MILANO</v>
      </c>
      <c r="D30" s="750"/>
      <c r="E30" s="750"/>
      <c r="F30" s="750"/>
      <c r="G30" s="750"/>
      <c r="H30" s="226"/>
      <c r="I30" s="750" t="str">
        <f>S31</f>
        <v>COLLEGIO SAN CARLO</v>
      </c>
      <c r="J30" s="750"/>
      <c r="K30" s="750"/>
      <c r="L30" s="750"/>
      <c r="M30" s="750"/>
      <c r="N30" s="227">
        <v>8</v>
      </c>
      <c r="O30" s="228" t="s">
        <v>10</v>
      </c>
      <c r="P30" s="227">
        <v>17</v>
      </c>
      <c r="Q30" s="229"/>
      <c r="R30" s="230" t="s">
        <v>17</v>
      </c>
      <c r="S30" s="430" t="s">
        <v>85</v>
      </c>
      <c r="T30" s="231">
        <f>IF(N30="N",0,IF(N30=P30,1,IF(N30&gt;P30,3,IF(N30&lt;P30,1))))</f>
        <v>1</v>
      </c>
      <c r="U30" s="232" t="s">
        <v>10</v>
      </c>
      <c r="V30" s="232" t="s">
        <v>10</v>
      </c>
      <c r="W30" s="232" t="s">
        <v>10</v>
      </c>
      <c r="X30" s="232" t="s">
        <v>10</v>
      </c>
      <c r="Y30" s="233">
        <f>IF(N35="N",0,IF(N35=P35,1,IF(N35&gt;P35,3,IF(N35&lt;P35,1))))</f>
        <v>1</v>
      </c>
      <c r="Z30" s="232" t="s">
        <v>10</v>
      </c>
      <c r="AA30" s="232" t="s">
        <v>10</v>
      </c>
      <c r="AB30" s="233">
        <f>IF(N38="N",0,IF(N38=P38,1,IF(N38&gt;P38,3,IF(N38&lt;P38,1))))</f>
        <v>1</v>
      </c>
      <c r="AC30" s="232" t="s">
        <v>10</v>
      </c>
      <c r="AD30" s="232" t="s">
        <v>10</v>
      </c>
      <c r="AE30" s="233">
        <f>IF(N41="N",0,IF(N41=P41,1,IF(N41&gt;P41,3,IF(N41&lt;P41,1))))</f>
        <v>1</v>
      </c>
      <c r="AF30" s="232" t="s">
        <v>10</v>
      </c>
      <c r="AG30" s="233">
        <f>IF(N43="N",0,IF(N43=P43,1,IF(N43&gt;P43,3,IF(N43&lt;P43,1))))</f>
        <v>3</v>
      </c>
      <c r="AH30" s="234" t="s">
        <v>10</v>
      </c>
      <c r="AI30" s="235">
        <f>SUM(N30,N35,N38,N41,N43)</f>
        <v>46</v>
      </c>
      <c r="AJ30" s="236">
        <f>SUM(P30,P35,P38,P41,P43)</f>
        <v>73</v>
      </c>
      <c r="AK30" s="237">
        <f t="shared" ref="AK30:AK35" si="2">SUM(AI30,-AJ30)</f>
        <v>-27</v>
      </c>
      <c r="AL30" s="238">
        <f t="shared" ref="AL30:AL35" si="3">SUM(T30:AH30)</f>
        <v>7</v>
      </c>
    </row>
    <row r="31" spans="1:38" ht="22.5" customHeight="1" x14ac:dyDescent="0.25">
      <c r="B31" s="239">
        <v>17</v>
      </c>
      <c r="C31" s="751" t="str">
        <f>S32</f>
        <v>GALILEI LUXEMBURG</v>
      </c>
      <c r="D31" s="751"/>
      <c r="E31" s="751"/>
      <c r="F31" s="751"/>
      <c r="G31" s="751"/>
      <c r="H31" s="240"/>
      <c r="I31" s="751" t="str">
        <f>S33</f>
        <v>IIS CARDANO</v>
      </c>
      <c r="J31" s="751"/>
      <c r="K31" s="751"/>
      <c r="L31" s="751"/>
      <c r="M31" s="751"/>
      <c r="N31" s="241">
        <v>7</v>
      </c>
      <c r="O31" s="242" t="s">
        <v>10</v>
      </c>
      <c r="P31" s="241">
        <v>19</v>
      </c>
      <c r="Q31" s="229"/>
      <c r="R31" s="243" t="s">
        <v>18</v>
      </c>
      <c r="S31" s="244" t="s">
        <v>86</v>
      </c>
      <c r="T31" s="245">
        <f>IF(P30="N",0,IF(N30=P30,1,IF(N30&lt;P30,3,IF(N30&gt;P30,1))))</f>
        <v>3</v>
      </c>
      <c r="U31" s="246" t="s">
        <v>10</v>
      </c>
      <c r="V31" s="246" t="s">
        <v>10</v>
      </c>
      <c r="W31" s="247">
        <f>IF(N33="N",0,IF(N33=P33,1,IF(N33&gt;P33,3,IF(N33&lt;P33,1))))</f>
        <v>3</v>
      </c>
      <c r="X31" s="246" t="s">
        <v>10</v>
      </c>
      <c r="Y31" s="246" t="s">
        <v>10</v>
      </c>
      <c r="Z31" s="247">
        <f>IF(N36="N",0,IF(N36=P36,1,IF(N36&gt;P36,3,IF(N36&lt;P36,1))))</f>
        <v>1</v>
      </c>
      <c r="AA31" s="246" t="s">
        <v>10</v>
      </c>
      <c r="AB31" s="246" t="s">
        <v>10</v>
      </c>
      <c r="AC31" s="247">
        <f>IF(N39="N",0,IF(N39=P39,1,IF(N39&gt;P39,3,IF(N39&lt;P39,1))))</f>
        <v>1</v>
      </c>
      <c r="AD31" s="246" t="s">
        <v>10</v>
      </c>
      <c r="AE31" s="246" t="s">
        <v>10</v>
      </c>
      <c r="AF31" s="247">
        <f>IF(N42="N",0,IF(N42=P42,1,IF(N42&gt;P42,3,IF(N42&lt;P42,1))))</f>
        <v>1</v>
      </c>
      <c r="AG31" s="246" t="s">
        <v>10</v>
      </c>
      <c r="AH31" s="248" t="s">
        <v>10</v>
      </c>
      <c r="AI31" s="249">
        <f>SUM(P30,N33,N36,N39,N42)</f>
        <v>62</v>
      </c>
      <c r="AJ31" s="250">
        <f>SUM(N30,P33,P36,P39,P42)</f>
        <v>62</v>
      </c>
      <c r="AK31" s="251">
        <f t="shared" si="2"/>
        <v>0</v>
      </c>
      <c r="AL31" s="252">
        <f t="shared" si="3"/>
        <v>9</v>
      </c>
    </row>
    <row r="32" spans="1:38" ht="22.5" customHeight="1" x14ac:dyDescent="0.25">
      <c r="B32" s="253">
        <v>18</v>
      </c>
      <c r="C32" s="753" t="str">
        <f>S34</f>
        <v>LICEO C REBORA</v>
      </c>
      <c r="D32" s="752"/>
      <c r="E32" s="752"/>
      <c r="F32" s="752"/>
      <c r="G32" s="752"/>
      <c r="H32" s="254"/>
      <c r="I32" s="752" t="str">
        <f>S35</f>
        <v>DUDOVICK</v>
      </c>
      <c r="J32" s="752"/>
      <c r="K32" s="752"/>
      <c r="L32" s="752"/>
      <c r="M32" s="752"/>
      <c r="N32" s="255">
        <v>21</v>
      </c>
      <c r="O32" s="256" t="s">
        <v>10</v>
      </c>
      <c r="P32" s="255">
        <v>8</v>
      </c>
      <c r="Q32" s="229"/>
      <c r="R32" s="243" t="s">
        <v>19</v>
      </c>
      <c r="S32" s="244" t="s">
        <v>87</v>
      </c>
      <c r="T32" s="257" t="s">
        <v>10</v>
      </c>
      <c r="U32" s="247">
        <f>IF(N31="N",0,IF(N31=P31,1,IF(N31&gt;P31,3,IF(N31&lt;P31,1))))</f>
        <v>1</v>
      </c>
      <c r="V32" s="246" t="s">
        <v>10</v>
      </c>
      <c r="W32" s="247">
        <f>IF(P33="N",0,IF(N33=P33,1,IF(N33&lt;P33,3,IF(N33&gt;P33,1))))</f>
        <v>1</v>
      </c>
      <c r="X32" s="246" t="s">
        <v>10</v>
      </c>
      <c r="Y32" s="246" t="s">
        <v>10</v>
      </c>
      <c r="Z32" s="246" t="s">
        <v>10</v>
      </c>
      <c r="AA32" s="247">
        <f>IF(N37="N",0,IF(N37=P37,1,IF(N37&gt;P37,3,IF(N37&lt;P37,1))))</f>
        <v>1</v>
      </c>
      <c r="AB32" s="246" t="s">
        <v>10</v>
      </c>
      <c r="AC32" s="246" t="s">
        <v>10</v>
      </c>
      <c r="AD32" s="247">
        <f>IF(N40="N",0,IF(N40=P40,1,IF(N40&gt;P40,3,IF(N40&lt;P40,1))))</f>
        <v>1</v>
      </c>
      <c r="AE32" s="246" t="s">
        <v>10</v>
      </c>
      <c r="AF32" s="246" t="s">
        <v>10</v>
      </c>
      <c r="AG32" s="247">
        <f>IF(P43="N",0,IF(N43=P43,1,IF(N43&lt;P43,3,IF(N43&gt;P43,1))))</f>
        <v>1</v>
      </c>
      <c r="AH32" s="248" t="s">
        <v>10</v>
      </c>
      <c r="AI32" s="249">
        <f>SUM(N31,P33,N37,N40,P43)</f>
        <v>44</v>
      </c>
      <c r="AJ32" s="250">
        <f>SUM(P31,N33,P37,P40,N43)</f>
        <v>84</v>
      </c>
      <c r="AK32" s="251">
        <f t="shared" si="2"/>
        <v>-40</v>
      </c>
      <c r="AL32" s="238">
        <f t="shared" si="3"/>
        <v>5</v>
      </c>
    </row>
    <row r="33" spans="2:38" ht="22.5" customHeight="1" x14ac:dyDescent="0.25">
      <c r="B33" s="239">
        <v>19</v>
      </c>
      <c r="C33" s="751" t="str">
        <f>S31</f>
        <v>COLLEGIO SAN CARLO</v>
      </c>
      <c r="D33" s="751"/>
      <c r="E33" s="751"/>
      <c r="F33" s="751"/>
      <c r="G33" s="751"/>
      <c r="H33" s="240"/>
      <c r="I33" s="754" t="str">
        <f>S32</f>
        <v>GALILEI LUXEMBURG</v>
      </c>
      <c r="J33" s="751"/>
      <c r="K33" s="751"/>
      <c r="L33" s="751"/>
      <c r="M33" s="751"/>
      <c r="N33" s="241">
        <v>16</v>
      </c>
      <c r="O33" s="242" t="s">
        <v>10</v>
      </c>
      <c r="P33" s="241">
        <v>8</v>
      </c>
      <c r="Q33" s="229"/>
      <c r="R33" s="243" t="s">
        <v>20</v>
      </c>
      <c r="S33" s="244" t="s">
        <v>88</v>
      </c>
      <c r="T33" s="257" t="s">
        <v>10</v>
      </c>
      <c r="U33" s="247">
        <f>IF(P31="N",0,IF(N31=P31,1,IF(N31&lt;P31,3,IF(N31&gt;P31,1))))</f>
        <v>3</v>
      </c>
      <c r="V33" s="246" t="s">
        <v>10</v>
      </c>
      <c r="W33" s="246" t="s">
        <v>10</v>
      </c>
      <c r="X33" s="247">
        <f>IF(N34="N",0,IF(N34=P34,1,IF(N34&gt;P34,3,IF(N34&lt;P34,1))))</f>
        <v>3</v>
      </c>
      <c r="Y33" s="246" t="s">
        <v>10</v>
      </c>
      <c r="Z33" s="247">
        <f>IF(P36="N",0,IF(N36=P36,1,IF(N36&lt;P36,3,IF(N36&gt;P36,1))))</f>
        <v>3</v>
      </c>
      <c r="AA33" s="246" t="s">
        <v>10</v>
      </c>
      <c r="AB33" s="247">
        <f>IF(P38="N",0,IF(N38=P38,1,IF(N38&lt;P38,3,IF(N38&gt;P38,1))))</f>
        <v>3</v>
      </c>
      <c r="AC33" s="246" t="s">
        <v>10</v>
      </c>
      <c r="AD33" s="246" t="s">
        <v>10</v>
      </c>
      <c r="AE33" s="246" t="s">
        <v>10</v>
      </c>
      <c r="AF33" s="246" t="s">
        <v>10</v>
      </c>
      <c r="AG33" s="246" t="s">
        <v>10</v>
      </c>
      <c r="AH33" s="258">
        <f>IF(N44="N",0,IF(N44=P44,1,IF(N44&gt;P44,3,IF(N44&lt;P44,1))))</f>
        <v>3</v>
      </c>
      <c r="AI33" s="249">
        <f>SUM(P31,N34,P36,P38,N44)</f>
        <v>97</v>
      </c>
      <c r="AJ33" s="250">
        <f>SUM(N31,P34,N36,N38,P44)</f>
        <v>60</v>
      </c>
      <c r="AK33" s="251">
        <f t="shared" si="2"/>
        <v>37</v>
      </c>
      <c r="AL33" s="252">
        <f t="shared" si="3"/>
        <v>15</v>
      </c>
    </row>
    <row r="34" spans="2:38" ht="22.5" customHeight="1" x14ac:dyDescent="0.25">
      <c r="B34" s="253">
        <v>20</v>
      </c>
      <c r="C34" s="752" t="str">
        <f>S33</f>
        <v>IIS CARDANO</v>
      </c>
      <c r="D34" s="752"/>
      <c r="E34" s="752"/>
      <c r="F34" s="752"/>
      <c r="G34" s="752"/>
      <c r="H34" s="254"/>
      <c r="I34" s="752" t="str">
        <f>S34</f>
        <v>LICEO C REBORA</v>
      </c>
      <c r="J34" s="752"/>
      <c r="K34" s="752"/>
      <c r="L34" s="752"/>
      <c r="M34" s="752"/>
      <c r="N34" s="255">
        <v>21</v>
      </c>
      <c r="O34" s="256" t="s">
        <v>10</v>
      </c>
      <c r="P34" s="255">
        <v>17</v>
      </c>
      <c r="Q34" s="229"/>
      <c r="R34" s="243" t="s">
        <v>21</v>
      </c>
      <c r="S34" s="244" t="s">
        <v>89</v>
      </c>
      <c r="T34" s="257" t="s">
        <v>10</v>
      </c>
      <c r="U34" s="246" t="s">
        <v>10</v>
      </c>
      <c r="V34" s="247">
        <f>IF(N32="N",0,IF(N32=P32,1,IF(N32&gt;P32,3,IF(N32&lt;P32,1))))</f>
        <v>3</v>
      </c>
      <c r="W34" s="246" t="s">
        <v>10</v>
      </c>
      <c r="X34" s="247">
        <f>IF(P34="N",0,IF(N34=P34,1,IF(N34&lt;P34,3,IF(N34&gt;P34,1))))</f>
        <v>1</v>
      </c>
      <c r="Y34" s="246" t="s">
        <v>10</v>
      </c>
      <c r="Z34" s="246" t="s">
        <v>10</v>
      </c>
      <c r="AA34" s="247">
        <f>IF(P37="N",0,IF(N37=P37,1,IF(N37&lt;P37,3,IF(N37&gt;P37,1))))</f>
        <v>3</v>
      </c>
      <c r="AB34" s="246" t="s">
        <v>10</v>
      </c>
      <c r="AC34" s="247">
        <f>IF(P39="N",0,IF(N39=P39,1,IF(N39&lt;P39,3,IF(N39&gt;P39,1))))</f>
        <v>3</v>
      </c>
      <c r="AD34" s="246" t="s">
        <v>10</v>
      </c>
      <c r="AE34" s="247">
        <f>IF(P41="N",0,IF(N41=P41,1,IF(N41&lt;P41,3,IF(N41&gt;P41,1))))</f>
        <v>3</v>
      </c>
      <c r="AF34" s="246" t="s">
        <v>10</v>
      </c>
      <c r="AG34" s="246" t="s">
        <v>10</v>
      </c>
      <c r="AH34" s="248" t="s">
        <v>10</v>
      </c>
      <c r="AI34" s="249">
        <f>SUM(N32,P34,P37,P39,P41)</f>
        <v>95</v>
      </c>
      <c r="AJ34" s="250">
        <f>SUM(P32,N34,N37,N39,N41)</f>
        <v>55</v>
      </c>
      <c r="AK34" s="251">
        <f t="shared" si="2"/>
        <v>40</v>
      </c>
      <c r="AL34" s="252">
        <f t="shared" si="3"/>
        <v>13</v>
      </c>
    </row>
    <row r="35" spans="2:38" ht="22.5" customHeight="1" thickBot="1" x14ac:dyDescent="0.3">
      <c r="B35" s="239">
        <v>21</v>
      </c>
      <c r="C35" s="751" t="str">
        <f>S30</f>
        <v>DON BOSCO MILANO</v>
      </c>
      <c r="D35" s="751"/>
      <c r="E35" s="751"/>
      <c r="F35" s="751"/>
      <c r="G35" s="751"/>
      <c r="H35" s="240"/>
      <c r="I35" s="751" t="str">
        <f>S35</f>
        <v>DUDOVICK</v>
      </c>
      <c r="J35" s="751"/>
      <c r="K35" s="751"/>
      <c r="L35" s="751"/>
      <c r="M35" s="751"/>
      <c r="N35" s="241">
        <v>11</v>
      </c>
      <c r="O35" s="242" t="s">
        <v>10</v>
      </c>
      <c r="P35" s="241">
        <v>13</v>
      </c>
      <c r="Q35" s="229"/>
      <c r="R35" s="259" t="s">
        <v>22</v>
      </c>
      <c r="S35" s="260" t="s">
        <v>94</v>
      </c>
      <c r="T35" s="261" t="s">
        <v>10</v>
      </c>
      <c r="U35" s="262"/>
      <c r="V35" s="263">
        <f>IF(P32="N",0,IF(N32=P32,1,IF(N32&lt;P32,3,IF(N32&gt;P32,1))))</f>
        <v>1</v>
      </c>
      <c r="W35" s="264" t="s">
        <v>10</v>
      </c>
      <c r="X35" s="264" t="s">
        <v>10</v>
      </c>
      <c r="Y35" s="263">
        <f>IF(P35="N",0,IF(N35=P35,1,IF(N35&lt;P35,3,IF(N35&gt;P35,1))))</f>
        <v>3</v>
      </c>
      <c r="Z35" s="264" t="s">
        <v>10</v>
      </c>
      <c r="AA35" s="264" t="s">
        <v>10</v>
      </c>
      <c r="AB35" s="264" t="s">
        <v>10</v>
      </c>
      <c r="AC35" s="264" t="s">
        <v>10</v>
      </c>
      <c r="AD35" s="263">
        <f>IF(P40="N",0,IF(N40=P40,1,IF(N40&lt;P40,3,IF(N40&gt;P40,1))))</f>
        <v>3</v>
      </c>
      <c r="AE35" s="264" t="s">
        <v>10</v>
      </c>
      <c r="AF35" s="263">
        <f>IF(P42="N",0,IF(N42=P42,1,IF(N42&lt;P42,3,IF(N42&gt;Z33,1))))</f>
        <v>3</v>
      </c>
      <c r="AG35" s="264" t="s">
        <v>10</v>
      </c>
      <c r="AH35" s="265">
        <f>IF(P44="N",0,IF(N44=P44,1,IF(N44&lt;P44,3,IF(N44&gt;P44,1))))</f>
        <v>1</v>
      </c>
      <c r="AI35" s="266">
        <f>SUM(P32,P35,P40,P42,P44)</f>
        <v>65</v>
      </c>
      <c r="AJ35" s="267">
        <f>SUM(N32,N35,N40,N42,N44)</f>
        <v>75</v>
      </c>
      <c r="AK35" s="268">
        <f t="shared" si="2"/>
        <v>-10</v>
      </c>
      <c r="AL35" s="252">
        <f t="shared" si="3"/>
        <v>11</v>
      </c>
    </row>
    <row r="36" spans="2:38" ht="22.5" customHeight="1" x14ac:dyDescent="0.3">
      <c r="B36" s="253">
        <v>22</v>
      </c>
      <c r="C36" s="752" t="str">
        <f>S31</f>
        <v>COLLEGIO SAN CARLO</v>
      </c>
      <c r="D36" s="752"/>
      <c r="E36" s="752"/>
      <c r="F36" s="752"/>
      <c r="G36" s="752"/>
      <c r="H36" s="254"/>
      <c r="I36" s="752" t="str">
        <f>S33</f>
        <v>IIS CARDANO</v>
      </c>
      <c r="J36" s="752"/>
      <c r="K36" s="752"/>
      <c r="L36" s="752"/>
      <c r="M36" s="752"/>
      <c r="N36" s="255">
        <v>10</v>
      </c>
      <c r="O36" s="256" t="s">
        <v>10</v>
      </c>
      <c r="P36" s="255">
        <v>20</v>
      </c>
      <c r="Q36" s="229"/>
      <c r="R36" s="759"/>
      <c r="S36" s="760"/>
      <c r="T36" s="760"/>
      <c r="U36" s="760"/>
      <c r="V36" s="760"/>
      <c r="W36" s="760"/>
      <c r="X36" s="760"/>
      <c r="Y36" s="760"/>
      <c r="Z36" s="760"/>
      <c r="AA36" s="760"/>
      <c r="AB36" s="760"/>
      <c r="AC36" s="760"/>
      <c r="AD36" s="760"/>
      <c r="AE36" s="760"/>
      <c r="AF36" s="760"/>
      <c r="AG36" s="760"/>
      <c r="AH36" s="760"/>
      <c r="AI36" s="760"/>
      <c r="AJ36" s="760"/>
      <c r="AK36" s="760"/>
      <c r="AL36" s="761"/>
    </row>
    <row r="37" spans="2:38" ht="22.5" customHeight="1" x14ac:dyDescent="0.3">
      <c r="B37" s="239">
        <v>23</v>
      </c>
      <c r="C37" s="751" t="str">
        <f>S32</f>
        <v>GALILEI LUXEMBURG</v>
      </c>
      <c r="D37" s="751"/>
      <c r="E37" s="751"/>
      <c r="F37" s="751"/>
      <c r="G37" s="751"/>
      <c r="H37" s="240"/>
      <c r="I37" s="751" t="str">
        <f>S34</f>
        <v>LICEO C REBORA</v>
      </c>
      <c r="J37" s="751"/>
      <c r="K37" s="751"/>
      <c r="L37" s="751"/>
      <c r="M37" s="751"/>
      <c r="N37" s="241">
        <v>10</v>
      </c>
      <c r="O37" s="242" t="s">
        <v>10</v>
      </c>
      <c r="P37" s="241">
        <v>21</v>
      </c>
      <c r="Q37" s="229"/>
      <c r="R37" s="759"/>
      <c r="S37" s="760"/>
      <c r="T37" s="760"/>
      <c r="U37" s="760"/>
      <c r="V37" s="760"/>
      <c r="W37" s="760"/>
      <c r="X37" s="760"/>
      <c r="Y37" s="760"/>
      <c r="Z37" s="760"/>
      <c r="AA37" s="760"/>
      <c r="AB37" s="760"/>
      <c r="AC37" s="760"/>
      <c r="AD37" s="760"/>
      <c r="AE37" s="760"/>
      <c r="AF37" s="760"/>
      <c r="AG37" s="760"/>
      <c r="AH37" s="760"/>
      <c r="AI37" s="760"/>
      <c r="AJ37" s="760"/>
      <c r="AK37" s="760"/>
      <c r="AL37" s="761"/>
    </row>
    <row r="38" spans="2:38" ht="22.5" customHeight="1" x14ac:dyDescent="0.3">
      <c r="B38" s="253">
        <v>24</v>
      </c>
      <c r="C38" s="753" t="str">
        <f>S30</f>
        <v>DON BOSCO MILANO</v>
      </c>
      <c r="D38" s="752"/>
      <c r="E38" s="752"/>
      <c r="F38" s="752"/>
      <c r="G38" s="752"/>
      <c r="H38" s="254"/>
      <c r="I38" s="752" t="str">
        <f>S33</f>
        <v>IIS CARDANO</v>
      </c>
      <c r="J38" s="752"/>
      <c r="K38" s="752"/>
      <c r="L38" s="752"/>
      <c r="M38" s="752"/>
      <c r="N38" s="255">
        <v>11</v>
      </c>
      <c r="O38" s="256" t="s">
        <v>10</v>
      </c>
      <c r="P38" s="255">
        <v>16</v>
      </c>
      <c r="Q38" s="229"/>
      <c r="R38" s="759"/>
      <c r="S38" s="760"/>
      <c r="T38" s="760"/>
      <c r="U38" s="760"/>
      <c r="V38" s="760"/>
      <c r="W38" s="760"/>
      <c r="X38" s="760"/>
      <c r="Y38" s="760"/>
      <c r="Z38" s="760"/>
      <c r="AA38" s="760"/>
      <c r="AB38" s="760"/>
      <c r="AC38" s="760"/>
      <c r="AD38" s="760"/>
      <c r="AE38" s="760"/>
      <c r="AF38" s="760"/>
      <c r="AG38" s="760"/>
      <c r="AH38" s="760"/>
      <c r="AI38" s="760"/>
      <c r="AJ38" s="760"/>
      <c r="AK38" s="760"/>
      <c r="AL38" s="761"/>
    </row>
    <row r="39" spans="2:38" ht="22.5" customHeight="1" x14ac:dyDescent="0.3">
      <c r="B39" s="239">
        <v>25</v>
      </c>
      <c r="C39" s="751" t="str">
        <f>S31</f>
        <v>COLLEGIO SAN CARLO</v>
      </c>
      <c r="D39" s="751"/>
      <c r="E39" s="751"/>
      <c r="F39" s="751"/>
      <c r="G39" s="751"/>
      <c r="H39" s="240"/>
      <c r="I39" s="751" t="str">
        <f>S34</f>
        <v>LICEO C REBORA</v>
      </c>
      <c r="J39" s="751"/>
      <c r="K39" s="751"/>
      <c r="L39" s="751"/>
      <c r="M39" s="751"/>
      <c r="N39" s="241">
        <v>10</v>
      </c>
      <c r="O39" s="242" t="s">
        <v>10</v>
      </c>
      <c r="P39" s="241">
        <v>15</v>
      </c>
      <c r="Q39" s="229"/>
      <c r="R39" s="759"/>
      <c r="S39" s="760"/>
      <c r="T39" s="760"/>
      <c r="U39" s="760"/>
      <c r="V39" s="760"/>
      <c r="W39" s="760"/>
      <c r="X39" s="760"/>
      <c r="Y39" s="760"/>
      <c r="Z39" s="760"/>
      <c r="AA39" s="760"/>
      <c r="AB39" s="760"/>
      <c r="AC39" s="760"/>
      <c r="AD39" s="760"/>
      <c r="AE39" s="760"/>
      <c r="AF39" s="760"/>
      <c r="AG39" s="760"/>
      <c r="AH39" s="760"/>
      <c r="AI39" s="760"/>
      <c r="AJ39" s="760"/>
      <c r="AK39" s="760"/>
      <c r="AL39" s="761"/>
    </row>
    <row r="40" spans="2:38" ht="22.5" customHeight="1" x14ac:dyDescent="0.3">
      <c r="B40" s="253">
        <v>26</v>
      </c>
      <c r="C40" s="752" t="str">
        <f>S32</f>
        <v>GALILEI LUXEMBURG</v>
      </c>
      <c r="D40" s="752"/>
      <c r="E40" s="752"/>
      <c r="F40" s="752"/>
      <c r="G40" s="752"/>
      <c r="H40" s="254"/>
      <c r="I40" s="752" t="str">
        <f>S35</f>
        <v>DUDOVICK</v>
      </c>
      <c r="J40" s="752"/>
      <c r="K40" s="752"/>
      <c r="L40" s="752"/>
      <c r="M40" s="752"/>
      <c r="N40" s="255">
        <v>13</v>
      </c>
      <c r="O40" s="256" t="s">
        <v>10</v>
      </c>
      <c r="P40" s="255">
        <v>18</v>
      </c>
      <c r="Q40" s="229"/>
      <c r="R40" s="759"/>
      <c r="S40" s="760"/>
      <c r="T40" s="760"/>
      <c r="U40" s="760"/>
      <c r="V40" s="760"/>
      <c r="W40" s="760"/>
      <c r="X40" s="760"/>
      <c r="Y40" s="760"/>
      <c r="Z40" s="760"/>
      <c r="AA40" s="760"/>
      <c r="AB40" s="760"/>
      <c r="AC40" s="760"/>
      <c r="AD40" s="760"/>
      <c r="AE40" s="760"/>
      <c r="AF40" s="760"/>
      <c r="AG40" s="760"/>
      <c r="AH40" s="760"/>
      <c r="AI40" s="760"/>
      <c r="AJ40" s="760"/>
      <c r="AK40" s="760"/>
      <c r="AL40" s="761"/>
    </row>
    <row r="41" spans="2:38" ht="22.5" customHeight="1" x14ac:dyDescent="0.3">
      <c r="B41" s="239">
        <v>27</v>
      </c>
      <c r="C41" s="751" t="str">
        <f>S30</f>
        <v>DON BOSCO MILANO</v>
      </c>
      <c r="D41" s="751"/>
      <c r="E41" s="751"/>
      <c r="F41" s="751"/>
      <c r="G41" s="751"/>
      <c r="H41" s="240"/>
      <c r="I41" s="751" t="str">
        <f>S34</f>
        <v>LICEO C REBORA</v>
      </c>
      <c r="J41" s="751"/>
      <c r="K41" s="751"/>
      <c r="L41" s="751"/>
      <c r="M41" s="751"/>
      <c r="N41" s="241">
        <v>6</v>
      </c>
      <c r="O41" s="242" t="s">
        <v>10</v>
      </c>
      <c r="P41" s="241">
        <v>21</v>
      </c>
      <c r="Q41" s="229"/>
      <c r="R41" s="759"/>
      <c r="S41" s="760"/>
      <c r="T41" s="760"/>
      <c r="U41" s="760"/>
      <c r="V41" s="760"/>
      <c r="W41" s="760"/>
      <c r="X41" s="760"/>
      <c r="Y41" s="760"/>
      <c r="Z41" s="760"/>
      <c r="AA41" s="760"/>
      <c r="AB41" s="760"/>
      <c r="AC41" s="760"/>
      <c r="AD41" s="760"/>
      <c r="AE41" s="760"/>
      <c r="AF41" s="760"/>
      <c r="AG41" s="760"/>
      <c r="AH41" s="760"/>
      <c r="AI41" s="760"/>
      <c r="AJ41" s="760"/>
      <c r="AK41" s="760"/>
      <c r="AL41" s="761"/>
    </row>
    <row r="42" spans="2:38" ht="22.5" customHeight="1" x14ac:dyDescent="0.3">
      <c r="B42" s="253">
        <v>28</v>
      </c>
      <c r="C42" s="752" t="str">
        <f>S31</f>
        <v>COLLEGIO SAN CARLO</v>
      </c>
      <c r="D42" s="752"/>
      <c r="E42" s="752"/>
      <c r="F42" s="752"/>
      <c r="G42" s="752"/>
      <c r="H42" s="254"/>
      <c r="I42" s="752" t="str">
        <f>S35</f>
        <v>DUDOVICK</v>
      </c>
      <c r="J42" s="752"/>
      <c r="K42" s="752"/>
      <c r="L42" s="752"/>
      <c r="M42" s="752"/>
      <c r="N42" s="255">
        <v>9</v>
      </c>
      <c r="O42" s="242" t="s">
        <v>10</v>
      </c>
      <c r="P42" s="255">
        <v>11</v>
      </c>
      <c r="Q42" s="229"/>
      <c r="R42" s="759"/>
      <c r="S42" s="760"/>
      <c r="T42" s="760"/>
      <c r="U42" s="760"/>
      <c r="V42" s="760"/>
      <c r="W42" s="760"/>
      <c r="X42" s="760"/>
      <c r="Y42" s="760"/>
      <c r="Z42" s="760"/>
      <c r="AA42" s="760"/>
      <c r="AB42" s="760"/>
      <c r="AC42" s="760"/>
      <c r="AD42" s="760"/>
      <c r="AE42" s="760"/>
      <c r="AF42" s="760"/>
      <c r="AG42" s="760"/>
      <c r="AH42" s="760"/>
      <c r="AI42" s="760"/>
      <c r="AJ42" s="760"/>
      <c r="AK42" s="760"/>
      <c r="AL42" s="761"/>
    </row>
    <row r="43" spans="2:38" ht="22.5" customHeight="1" x14ac:dyDescent="0.3">
      <c r="B43" s="239">
        <v>29</v>
      </c>
      <c r="C43" s="751" t="str">
        <f>S30</f>
        <v>DON BOSCO MILANO</v>
      </c>
      <c r="D43" s="751"/>
      <c r="E43" s="751"/>
      <c r="F43" s="751"/>
      <c r="G43" s="751"/>
      <c r="H43" s="240"/>
      <c r="I43" s="751" t="str">
        <f>S32</f>
        <v>GALILEI LUXEMBURG</v>
      </c>
      <c r="J43" s="751"/>
      <c r="K43" s="751"/>
      <c r="L43" s="751"/>
      <c r="M43" s="751"/>
      <c r="N43" s="241">
        <v>10</v>
      </c>
      <c r="O43" s="256" t="s">
        <v>10</v>
      </c>
      <c r="P43" s="241">
        <v>6</v>
      </c>
      <c r="Q43" s="229"/>
      <c r="R43" s="759"/>
      <c r="S43" s="760"/>
      <c r="T43" s="760"/>
      <c r="U43" s="760"/>
      <c r="V43" s="760"/>
      <c r="W43" s="760"/>
      <c r="X43" s="760"/>
      <c r="Y43" s="760"/>
      <c r="Z43" s="760"/>
      <c r="AA43" s="760"/>
      <c r="AB43" s="760"/>
      <c r="AC43" s="760"/>
      <c r="AD43" s="760"/>
      <c r="AE43" s="760"/>
      <c r="AF43" s="760"/>
      <c r="AG43" s="760"/>
      <c r="AH43" s="760"/>
      <c r="AI43" s="760"/>
      <c r="AJ43" s="760"/>
      <c r="AK43" s="760"/>
      <c r="AL43" s="761"/>
    </row>
    <row r="44" spans="2:38" ht="22.5" customHeight="1" thickBot="1" x14ac:dyDescent="0.35">
      <c r="B44" s="269">
        <v>30</v>
      </c>
      <c r="C44" s="755" t="str">
        <f>S33</f>
        <v>IIS CARDANO</v>
      </c>
      <c r="D44" s="755"/>
      <c r="E44" s="755"/>
      <c r="F44" s="755"/>
      <c r="G44" s="755"/>
      <c r="H44" s="270"/>
      <c r="I44" s="755" t="str">
        <f>S35</f>
        <v>DUDOVICK</v>
      </c>
      <c r="J44" s="755"/>
      <c r="K44" s="755"/>
      <c r="L44" s="755"/>
      <c r="M44" s="755"/>
      <c r="N44" s="271">
        <v>21</v>
      </c>
      <c r="O44" s="272" t="s">
        <v>10</v>
      </c>
      <c r="P44" s="271">
        <v>15</v>
      </c>
      <c r="Q44" s="273"/>
      <c r="R44" s="762"/>
      <c r="S44" s="763"/>
      <c r="T44" s="763"/>
      <c r="U44" s="763"/>
      <c r="V44" s="763"/>
      <c r="W44" s="763"/>
      <c r="X44" s="763"/>
      <c r="Y44" s="763"/>
      <c r="Z44" s="763"/>
      <c r="AA44" s="763"/>
      <c r="AB44" s="763"/>
      <c r="AC44" s="763"/>
      <c r="AD44" s="763"/>
      <c r="AE44" s="763"/>
      <c r="AF44" s="763"/>
      <c r="AG44" s="763"/>
      <c r="AH44" s="763"/>
      <c r="AI44" s="763"/>
      <c r="AJ44" s="763"/>
      <c r="AK44" s="763"/>
      <c r="AL44" s="764"/>
    </row>
    <row r="45" spans="2:38" ht="22.5" customHeight="1" thickBot="1" x14ac:dyDescent="0.3">
      <c r="S45" s="64"/>
    </row>
    <row r="46" spans="2:38" s="123" customFormat="1" ht="18" customHeight="1" thickBot="1" x14ac:dyDescent="0.3">
      <c r="B46" s="124"/>
      <c r="H46" s="671" t="s">
        <v>23</v>
      </c>
      <c r="I46" s="672"/>
      <c r="J46" s="672"/>
      <c r="K46" s="672"/>
      <c r="L46" s="672"/>
      <c r="M46" s="672"/>
      <c r="N46" s="672"/>
      <c r="O46" s="672"/>
      <c r="P46" s="672"/>
      <c r="Q46" s="672"/>
      <c r="R46" s="672"/>
      <c r="S46" s="672"/>
      <c r="T46" s="672"/>
      <c r="U46" s="672"/>
      <c r="V46" s="672"/>
      <c r="W46" s="673"/>
      <c r="AK46" s="125"/>
    </row>
    <row r="47" spans="2:38" s="123" customFormat="1" ht="12" customHeight="1" thickBot="1" x14ac:dyDescent="0.25">
      <c r="B47" s="124"/>
      <c r="H47" s="126"/>
      <c r="I47" s="127"/>
      <c r="J47" s="127"/>
      <c r="K47" s="127"/>
      <c r="L47" s="127"/>
      <c r="M47" s="127"/>
      <c r="N47" s="128"/>
      <c r="O47" s="128"/>
      <c r="P47" s="128"/>
      <c r="Q47" s="127"/>
      <c r="R47" s="127"/>
      <c r="S47" s="128"/>
      <c r="T47" s="127"/>
      <c r="U47" s="127"/>
      <c r="V47" s="127"/>
      <c r="W47" s="129"/>
      <c r="AK47" s="125"/>
    </row>
    <row r="48" spans="2:38" s="123" customFormat="1" ht="21" customHeight="1" thickBot="1" x14ac:dyDescent="0.25">
      <c r="B48" s="124"/>
      <c r="G48" s="130">
        <v>31</v>
      </c>
      <c r="H48" s="674" t="s">
        <v>75</v>
      </c>
      <c r="I48" s="675"/>
      <c r="J48" s="675"/>
      <c r="K48" s="675"/>
      <c r="L48" s="675"/>
      <c r="M48" s="675"/>
      <c r="N48" s="675"/>
      <c r="O48" s="675"/>
      <c r="P48" s="675"/>
      <c r="Q48" s="676"/>
      <c r="R48" s="131" t="s">
        <v>10</v>
      </c>
      <c r="S48" s="132" t="s">
        <v>97</v>
      </c>
      <c r="T48" s="133"/>
      <c r="U48" s="643">
        <v>18</v>
      </c>
      <c r="V48" s="131" t="s">
        <v>10</v>
      </c>
      <c r="W48" s="644">
        <v>20</v>
      </c>
      <c r="AK48" s="136"/>
      <c r="AL48" s="137"/>
    </row>
    <row r="49" spans="2:37" s="123" customFormat="1" ht="13.5" customHeight="1" x14ac:dyDescent="0.2">
      <c r="B49" s="124"/>
      <c r="C49" s="138"/>
      <c r="D49" s="138"/>
      <c r="E49" s="138"/>
      <c r="F49" s="138"/>
      <c r="G49" s="139"/>
      <c r="H49" s="677" t="s">
        <v>24</v>
      </c>
      <c r="I49" s="678"/>
      <c r="J49" s="678"/>
      <c r="K49" s="678"/>
      <c r="L49" s="678"/>
      <c r="M49" s="678"/>
      <c r="N49" s="678"/>
      <c r="O49" s="678"/>
      <c r="P49" s="678"/>
      <c r="Q49" s="678"/>
      <c r="R49" s="140"/>
      <c r="S49" s="414" t="s">
        <v>49</v>
      </c>
      <c r="T49" s="142"/>
      <c r="U49" s="140"/>
      <c r="V49" s="140"/>
      <c r="W49" s="143"/>
      <c r="AK49" s="125"/>
    </row>
    <row r="50" spans="2:37" s="123" customFormat="1" ht="13.5" customHeight="1" thickBot="1" x14ac:dyDescent="0.25">
      <c r="B50" s="124"/>
      <c r="C50" s="138"/>
      <c r="D50" s="138"/>
      <c r="E50" s="138"/>
      <c r="F50" s="138"/>
      <c r="G50" s="139"/>
      <c r="H50" s="144"/>
      <c r="I50" s="145"/>
      <c r="J50" s="145"/>
      <c r="K50" s="145"/>
      <c r="L50" s="145"/>
      <c r="M50" s="145"/>
      <c r="N50" s="146"/>
      <c r="O50" s="146"/>
      <c r="P50" s="146"/>
      <c r="Q50" s="147"/>
      <c r="R50" s="147"/>
      <c r="S50" s="146"/>
      <c r="T50" s="147"/>
      <c r="U50" s="147"/>
      <c r="V50" s="147"/>
      <c r="W50" s="148"/>
      <c r="AK50" s="125"/>
    </row>
    <row r="51" spans="2:37" s="123" customFormat="1" ht="14.25" customHeight="1" thickBot="1" x14ac:dyDescent="0.25">
      <c r="B51" s="124"/>
      <c r="C51" s="138"/>
      <c r="D51" s="138"/>
      <c r="E51" s="138"/>
      <c r="F51" s="138"/>
      <c r="G51" s="139"/>
      <c r="H51" s="124"/>
      <c r="I51" s="138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50"/>
      <c r="AK51" s="125"/>
    </row>
    <row r="52" spans="2:37" s="123" customFormat="1" ht="17.25" customHeight="1" thickBot="1" x14ac:dyDescent="0.3">
      <c r="B52" s="124"/>
      <c r="C52" s="138"/>
      <c r="D52" s="138"/>
      <c r="E52" s="138"/>
      <c r="F52" s="138"/>
      <c r="G52" s="139"/>
      <c r="H52" s="671" t="s">
        <v>25</v>
      </c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2"/>
      <c r="T52" s="672"/>
      <c r="U52" s="672"/>
      <c r="V52" s="672"/>
      <c r="W52" s="673"/>
      <c r="AK52" s="125"/>
    </row>
    <row r="53" spans="2:37" s="123" customFormat="1" ht="13.5" customHeight="1" thickBot="1" x14ac:dyDescent="0.25">
      <c r="B53" s="124"/>
      <c r="C53" s="138"/>
      <c r="D53" s="138"/>
      <c r="E53" s="138"/>
      <c r="F53" s="138"/>
      <c r="G53" s="139"/>
      <c r="H53" s="126"/>
      <c r="I53" s="127"/>
      <c r="J53" s="127"/>
      <c r="K53" s="127"/>
      <c r="L53" s="127"/>
      <c r="M53" s="127"/>
      <c r="N53" s="128"/>
      <c r="O53" s="128"/>
      <c r="P53" s="128"/>
      <c r="Q53" s="127"/>
      <c r="R53" s="127"/>
      <c r="S53" s="128"/>
      <c r="T53" s="127"/>
      <c r="U53" s="127"/>
      <c r="V53" s="127"/>
      <c r="W53" s="129"/>
      <c r="AK53" s="125"/>
    </row>
    <row r="54" spans="2:37" s="123" customFormat="1" ht="20.25" customHeight="1" thickBot="1" x14ac:dyDescent="0.25">
      <c r="B54" s="124"/>
      <c r="C54" s="138"/>
      <c r="D54" s="138"/>
      <c r="E54" s="138"/>
      <c r="F54" s="138"/>
      <c r="G54" s="139">
        <v>32</v>
      </c>
      <c r="H54" s="674" t="s">
        <v>95</v>
      </c>
      <c r="I54" s="675"/>
      <c r="J54" s="675"/>
      <c r="K54" s="675"/>
      <c r="L54" s="675"/>
      <c r="M54" s="675"/>
      <c r="N54" s="675"/>
      <c r="O54" s="675"/>
      <c r="P54" s="675"/>
      <c r="Q54" s="676"/>
      <c r="R54" s="131" t="s">
        <v>10</v>
      </c>
      <c r="S54" s="132" t="s">
        <v>88</v>
      </c>
      <c r="T54" s="133"/>
      <c r="U54" s="643">
        <v>10</v>
      </c>
      <c r="V54" s="131" t="s">
        <v>10</v>
      </c>
      <c r="W54" s="644">
        <v>20</v>
      </c>
      <c r="AK54" s="125"/>
    </row>
    <row r="55" spans="2:37" s="123" customFormat="1" ht="13.5" customHeight="1" x14ac:dyDescent="0.2">
      <c r="B55" s="124"/>
      <c r="C55" s="138"/>
      <c r="D55" s="138"/>
      <c r="E55" s="138"/>
      <c r="F55" s="138"/>
      <c r="G55" s="139"/>
      <c r="H55" s="679" t="s">
        <v>47</v>
      </c>
      <c r="I55" s="680"/>
      <c r="J55" s="680"/>
      <c r="K55" s="680"/>
      <c r="L55" s="680"/>
      <c r="M55" s="680"/>
      <c r="N55" s="680"/>
      <c r="O55" s="680"/>
      <c r="P55" s="680"/>
      <c r="Q55" s="680"/>
      <c r="R55" s="151"/>
      <c r="S55" s="415" t="s">
        <v>48</v>
      </c>
      <c r="T55" s="156"/>
      <c r="U55" s="140"/>
      <c r="V55" s="140"/>
      <c r="W55" s="143"/>
      <c r="AK55" s="125"/>
    </row>
    <row r="56" spans="2:37" s="123" customFormat="1" ht="13.5" customHeight="1" thickBot="1" x14ac:dyDescent="0.25">
      <c r="B56" s="124"/>
      <c r="C56" s="138"/>
      <c r="D56" s="138"/>
      <c r="E56" s="138"/>
      <c r="F56" s="138"/>
      <c r="G56" s="139"/>
      <c r="H56" s="144"/>
      <c r="I56" s="145"/>
      <c r="J56" s="145"/>
      <c r="K56" s="145"/>
      <c r="L56" s="145"/>
      <c r="M56" s="145"/>
      <c r="N56" s="146"/>
      <c r="O56" s="146"/>
      <c r="P56" s="146"/>
      <c r="Q56" s="147"/>
      <c r="R56" s="147"/>
      <c r="S56" s="146"/>
      <c r="T56" s="147"/>
      <c r="U56" s="147"/>
      <c r="V56" s="147"/>
      <c r="W56" s="148"/>
      <c r="AK56" s="125"/>
    </row>
    <row r="57" spans="2:37" ht="14.25" customHeight="1" thickBot="1" x14ac:dyDescent="0.3">
      <c r="G57" s="153"/>
      <c r="I57" s="154"/>
      <c r="J57" s="154"/>
      <c r="K57" s="154"/>
      <c r="L57" s="154"/>
      <c r="M57" s="154"/>
      <c r="Q57" s="154"/>
      <c r="R57" s="154"/>
      <c r="S57" s="64"/>
      <c r="T57" s="154"/>
      <c r="U57" s="154"/>
      <c r="V57" s="154"/>
      <c r="W57" s="154"/>
    </row>
    <row r="58" spans="2:37" s="123" customFormat="1" ht="18" customHeight="1" thickBot="1" x14ac:dyDescent="0.35">
      <c r="B58" s="124"/>
      <c r="G58" s="130"/>
      <c r="H58" s="671" t="s">
        <v>26</v>
      </c>
      <c r="I58" s="672"/>
      <c r="J58" s="672"/>
      <c r="K58" s="672"/>
      <c r="L58" s="672"/>
      <c r="M58" s="672"/>
      <c r="N58" s="672"/>
      <c r="O58" s="672"/>
      <c r="P58" s="672"/>
      <c r="Q58" s="672"/>
      <c r="R58" s="672"/>
      <c r="S58" s="672"/>
      <c r="T58" s="672"/>
      <c r="U58" s="672"/>
      <c r="V58" s="672"/>
      <c r="W58" s="673"/>
      <c r="AK58" s="125"/>
    </row>
    <row r="59" spans="2:37" s="123" customFormat="1" ht="12" customHeight="1" thickBot="1" x14ac:dyDescent="0.25">
      <c r="B59" s="124"/>
      <c r="G59" s="130"/>
      <c r="H59" s="126"/>
      <c r="I59" s="127"/>
      <c r="J59" s="127"/>
      <c r="K59" s="127"/>
      <c r="L59" s="127"/>
      <c r="M59" s="127"/>
      <c r="N59" s="128"/>
      <c r="O59" s="128"/>
      <c r="P59" s="128"/>
      <c r="Q59" s="127"/>
      <c r="R59" s="127"/>
      <c r="S59" s="128"/>
      <c r="T59" s="127"/>
      <c r="U59" s="127"/>
      <c r="V59" s="127"/>
      <c r="W59" s="129"/>
      <c r="AK59" s="125"/>
    </row>
    <row r="60" spans="2:37" s="123" customFormat="1" ht="21" customHeight="1" thickBot="1" x14ac:dyDescent="0.25">
      <c r="B60" s="124"/>
      <c r="G60" s="130">
        <v>33</v>
      </c>
      <c r="H60" s="756" t="str">
        <f>IF(U48=W48,"waiting…",IF(U48&gt;W48,S48,H48))</f>
        <v>CAVALLERI PARABIAGO</v>
      </c>
      <c r="I60" s="757"/>
      <c r="J60" s="757"/>
      <c r="K60" s="757"/>
      <c r="L60" s="757"/>
      <c r="M60" s="757"/>
      <c r="N60" s="757"/>
      <c r="O60" s="757"/>
      <c r="P60" s="757"/>
      <c r="Q60" s="758"/>
      <c r="R60" s="155" t="s">
        <v>10</v>
      </c>
      <c r="S60" s="417" t="str">
        <f>IF(U54=W54,"waiting…",IF(U54&gt;W54,S54,H54))</f>
        <v>MAZZINI</v>
      </c>
      <c r="T60" s="133"/>
      <c r="U60" s="134"/>
      <c r="V60" s="131" t="s">
        <v>10</v>
      </c>
      <c r="W60" s="135"/>
      <c r="AK60" s="125"/>
    </row>
    <row r="61" spans="2:37" s="123" customFormat="1" ht="13.5" customHeight="1" x14ac:dyDescent="0.2">
      <c r="B61" s="124"/>
      <c r="C61" s="138"/>
      <c r="D61" s="138"/>
      <c r="E61" s="138"/>
      <c r="F61" s="138"/>
      <c r="G61" s="139"/>
      <c r="H61" s="658" t="s">
        <v>27</v>
      </c>
      <c r="I61" s="659"/>
      <c r="J61" s="659"/>
      <c r="K61" s="659"/>
      <c r="L61" s="659"/>
      <c r="M61" s="659"/>
      <c r="N61" s="659"/>
      <c r="O61" s="659"/>
      <c r="P61" s="659"/>
      <c r="Q61" s="659"/>
      <c r="R61" s="151"/>
      <c r="S61" s="157" t="s">
        <v>28</v>
      </c>
      <c r="T61" s="142"/>
      <c r="U61" s="140"/>
      <c r="V61" s="140"/>
      <c r="W61" s="143"/>
      <c r="AK61" s="125"/>
    </row>
    <row r="62" spans="2:37" s="123" customFormat="1" ht="13.5" customHeight="1" thickBot="1" x14ac:dyDescent="0.25">
      <c r="B62" s="124"/>
      <c r="C62" s="138"/>
      <c r="D62" s="138"/>
      <c r="E62" s="138"/>
      <c r="F62" s="138"/>
      <c r="G62" s="139"/>
      <c r="H62" s="144"/>
      <c r="I62" s="145"/>
      <c r="J62" s="145"/>
      <c r="K62" s="145"/>
      <c r="L62" s="145"/>
      <c r="M62" s="145"/>
      <c r="N62" s="146"/>
      <c r="O62" s="146"/>
      <c r="P62" s="146"/>
      <c r="Q62" s="147"/>
      <c r="R62" s="147"/>
      <c r="S62" s="146"/>
      <c r="T62" s="147"/>
      <c r="U62" s="147"/>
      <c r="V62" s="147"/>
      <c r="W62" s="148"/>
      <c r="AK62" s="125"/>
    </row>
    <row r="63" spans="2:37" s="123" customFormat="1" ht="14.25" customHeight="1" thickBot="1" x14ac:dyDescent="0.25">
      <c r="B63" s="124"/>
      <c r="C63" s="138"/>
      <c r="D63" s="138"/>
      <c r="E63" s="138"/>
      <c r="F63" s="138"/>
      <c r="G63" s="139"/>
      <c r="H63" s="124"/>
      <c r="I63" s="138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AK63" s="125"/>
    </row>
    <row r="64" spans="2:37" s="123" customFormat="1" ht="17.25" customHeight="1" thickBot="1" x14ac:dyDescent="0.35">
      <c r="B64" s="124"/>
      <c r="C64" s="138"/>
      <c r="D64" s="138"/>
      <c r="E64" s="138"/>
      <c r="F64" s="138"/>
      <c r="G64" s="139"/>
      <c r="H64" s="671" t="s">
        <v>29</v>
      </c>
      <c r="I64" s="672"/>
      <c r="J64" s="672"/>
      <c r="K64" s="672"/>
      <c r="L64" s="672"/>
      <c r="M64" s="672"/>
      <c r="N64" s="672"/>
      <c r="O64" s="672"/>
      <c r="P64" s="672"/>
      <c r="Q64" s="672"/>
      <c r="R64" s="672"/>
      <c r="S64" s="672"/>
      <c r="T64" s="672"/>
      <c r="U64" s="672"/>
      <c r="V64" s="672"/>
      <c r="W64" s="673"/>
      <c r="AK64" s="125"/>
    </row>
    <row r="65" spans="2:37" s="123" customFormat="1" ht="13.5" customHeight="1" thickBot="1" x14ac:dyDescent="0.25">
      <c r="B65" s="124"/>
      <c r="C65" s="138"/>
      <c r="D65" s="138"/>
      <c r="E65" s="138"/>
      <c r="F65" s="138"/>
      <c r="G65" s="139"/>
      <c r="H65" s="126"/>
      <c r="I65" s="127"/>
      <c r="J65" s="127"/>
      <c r="K65" s="127"/>
      <c r="L65" s="127"/>
      <c r="M65" s="127"/>
      <c r="N65" s="128"/>
      <c r="O65" s="128"/>
      <c r="P65" s="128"/>
      <c r="Q65" s="127"/>
      <c r="R65" s="127"/>
      <c r="S65" s="128"/>
      <c r="T65" s="127"/>
      <c r="U65" s="127"/>
      <c r="V65" s="127"/>
      <c r="W65" s="129"/>
      <c r="AK65" s="125"/>
    </row>
    <row r="66" spans="2:37" s="123" customFormat="1" ht="20.25" customHeight="1" thickBot="1" x14ac:dyDescent="0.25">
      <c r="B66" s="124"/>
      <c r="C66" s="138"/>
      <c r="D66" s="138"/>
      <c r="E66" s="138"/>
      <c r="F66" s="138"/>
      <c r="G66" s="138">
        <v>34</v>
      </c>
      <c r="H66" s="756" t="str">
        <f>IF(U48=W48,"waiting…",IF(U48&gt;W48,H48,S48))</f>
        <v>ALLENDE</v>
      </c>
      <c r="I66" s="757"/>
      <c r="J66" s="757"/>
      <c r="K66" s="757"/>
      <c r="L66" s="757"/>
      <c r="M66" s="757"/>
      <c r="N66" s="757"/>
      <c r="O66" s="757"/>
      <c r="P66" s="757"/>
      <c r="Q66" s="758"/>
      <c r="R66" s="155" t="s">
        <v>10</v>
      </c>
      <c r="S66" s="417" t="str">
        <f>IF(U54=W54,"waiting…",IF(U54&gt;W54,H54,S54))</f>
        <v>IIS CARDANO</v>
      </c>
      <c r="T66" s="133"/>
      <c r="U66" s="134"/>
      <c r="V66" s="131" t="s">
        <v>10</v>
      </c>
      <c r="W66" s="135"/>
      <c r="AK66" s="125"/>
    </row>
    <row r="67" spans="2:37" s="123" customFormat="1" ht="13.5" customHeight="1" x14ac:dyDescent="0.2">
      <c r="B67" s="124"/>
      <c r="C67" s="138"/>
      <c r="D67" s="138"/>
      <c r="E67" s="138"/>
      <c r="F67" s="138"/>
      <c r="G67" s="138"/>
      <c r="H67" s="658" t="s">
        <v>30</v>
      </c>
      <c r="I67" s="659"/>
      <c r="J67" s="659"/>
      <c r="K67" s="659"/>
      <c r="L67" s="659"/>
      <c r="M67" s="659"/>
      <c r="N67" s="659"/>
      <c r="O67" s="659"/>
      <c r="P67" s="659"/>
      <c r="Q67" s="659"/>
      <c r="R67" s="151"/>
      <c r="S67" s="157" t="s">
        <v>31</v>
      </c>
      <c r="T67" s="142"/>
      <c r="U67" s="140"/>
      <c r="V67" s="140"/>
      <c r="W67" s="143"/>
      <c r="AK67" s="125"/>
    </row>
    <row r="68" spans="2:37" s="123" customFormat="1" ht="13.5" customHeight="1" thickBot="1" x14ac:dyDescent="0.3">
      <c r="B68" s="124"/>
      <c r="C68" s="138"/>
      <c r="D68" s="138"/>
      <c r="E68" s="138"/>
      <c r="F68" s="138"/>
      <c r="G68" s="138"/>
      <c r="H68" s="144"/>
      <c r="I68" s="145"/>
      <c r="J68" s="145"/>
      <c r="K68" s="145"/>
      <c r="L68" s="145"/>
      <c r="M68" s="145"/>
      <c r="N68" s="146"/>
      <c r="O68" s="146"/>
      <c r="P68" s="146"/>
      <c r="Q68" s="147"/>
      <c r="R68" s="147"/>
      <c r="S68" s="146"/>
      <c r="T68" s="147"/>
      <c r="U68" s="147"/>
      <c r="V68" s="147"/>
      <c r="W68" s="148"/>
      <c r="AK68" s="125"/>
    </row>
    <row r="69" spans="2:37" ht="14.25" customHeight="1" thickBot="1" x14ac:dyDescent="0.35">
      <c r="S69" s="64"/>
    </row>
    <row r="70" spans="2:37" s="123" customFormat="1" ht="17.25" customHeight="1" thickBot="1" x14ac:dyDescent="0.35">
      <c r="B70" s="124"/>
      <c r="H70" s="660" t="s">
        <v>32</v>
      </c>
      <c r="I70" s="661"/>
      <c r="J70" s="661"/>
      <c r="K70" s="661"/>
      <c r="L70" s="661"/>
      <c r="M70" s="661"/>
      <c r="N70" s="661"/>
      <c r="O70" s="661"/>
      <c r="P70" s="661"/>
      <c r="Q70" s="661"/>
      <c r="R70" s="661"/>
      <c r="S70" s="661"/>
      <c r="T70" s="661"/>
      <c r="U70" s="661"/>
      <c r="V70" s="661"/>
      <c r="W70" s="662"/>
      <c r="AK70" s="125"/>
    </row>
    <row r="71" spans="2:37" s="123" customFormat="1" ht="20.25" customHeight="1" thickBot="1" x14ac:dyDescent="0.3">
      <c r="B71" s="124"/>
      <c r="H71" s="158">
        <v>1</v>
      </c>
      <c r="I71" s="645" t="str">
        <f>IF(U66=W66,"waiting…",IF(U66&gt;W66,H66,S66))</f>
        <v>waiting…</v>
      </c>
      <c r="J71" s="645"/>
      <c r="K71" s="645"/>
      <c r="L71" s="645"/>
      <c r="M71" s="645"/>
      <c r="N71" s="645"/>
      <c r="O71" s="645"/>
      <c r="P71" s="645"/>
      <c r="Q71" s="645"/>
      <c r="R71" s="645"/>
      <c r="S71" s="765" t="s">
        <v>92</v>
      </c>
      <c r="T71" s="766"/>
      <c r="U71" s="765" t="s">
        <v>33</v>
      </c>
      <c r="V71" s="767"/>
      <c r="W71" s="766"/>
      <c r="AK71" s="125"/>
    </row>
    <row r="72" spans="2:37" s="123" customFormat="1" ht="20.25" customHeight="1" thickBot="1" x14ac:dyDescent="0.3">
      <c r="B72" s="124"/>
      <c r="H72" s="158">
        <v>2</v>
      </c>
      <c r="I72" s="645" t="str">
        <f>IF(U66=W66,"waiting…",IF(U66&gt;W66,S66,H66))</f>
        <v>waiting…</v>
      </c>
      <c r="J72" s="645"/>
      <c r="K72" s="645"/>
      <c r="L72" s="645"/>
      <c r="M72" s="645"/>
      <c r="N72" s="645"/>
      <c r="O72" s="645"/>
      <c r="P72" s="645"/>
      <c r="Q72" s="645"/>
      <c r="R72" s="645"/>
      <c r="S72" s="768" t="s">
        <v>34</v>
      </c>
      <c r="T72" s="769"/>
      <c r="U72" s="769"/>
      <c r="V72" s="769"/>
      <c r="W72" s="770"/>
      <c r="AK72" s="125"/>
    </row>
    <row r="73" spans="2:37" s="123" customFormat="1" ht="20.25" customHeight="1" thickBot="1" x14ac:dyDescent="0.3">
      <c r="B73" s="124"/>
      <c r="H73" s="158">
        <v>3</v>
      </c>
      <c r="I73" s="645" t="str">
        <f>IF(U60=W60,"waiting…",IF(U60&gt;W60,H60,S60))</f>
        <v>waiting…</v>
      </c>
      <c r="J73" s="645"/>
      <c r="K73" s="645"/>
      <c r="L73" s="645"/>
      <c r="M73" s="645"/>
      <c r="N73" s="645"/>
      <c r="O73" s="645"/>
      <c r="P73" s="645"/>
      <c r="Q73" s="645"/>
      <c r="R73" s="645"/>
      <c r="S73" s="771" t="s">
        <v>35</v>
      </c>
      <c r="T73" s="772"/>
      <c r="U73" s="772"/>
      <c r="V73" s="772"/>
      <c r="W73" s="773"/>
      <c r="AK73" s="125"/>
    </row>
    <row r="74" spans="2:37" s="123" customFormat="1" ht="20.25" customHeight="1" thickBot="1" x14ac:dyDescent="0.3">
      <c r="B74" s="124"/>
      <c r="H74" s="158">
        <v>4</v>
      </c>
      <c r="I74" s="645" t="str">
        <f>IF(U60=W60,"waiting…",IF(U60&gt;W60,S60,H60))</f>
        <v>waiting…</v>
      </c>
      <c r="J74" s="645"/>
      <c r="K74" s="645"/>
      <c r="L74" s="645"/>
      <c r="M74" s="645"/>
      <c r="N74" s="645"/>
      <c r="O74" s="645"/>
      <c r="P74" s="645"/>
      <c r="Q74" s="645"/>
      <c r="R74" s="645"/>
      <c r="S74" s="774" t="s">
        <v>36</v>
      </c>
      <c r="T74" s="775"/>
      <c r="U74" s="775"/>
      <c r="V74" s="775"/>
      <c r="W74" s="776"/>
      <c r="AK74" s="125"/>
    </row>
    <row r="75" spans="2:37" ht="22.5" customHeight="1" x14ac:dyDescent="0.3">
      <c r="S75" s="64"/>
    </row>
    <row r="76" spans="2:37" ht="22.5" customHeight="1" x14ac:dyDescent="0.3">
      <c r="S76" s="64"/>
    </row>
    <row r="77" spans="2:37" ht="22.5" customHeight="1" x14ac:dyDescent="0.3">
      <c r="S77" s="64"/>
    </row>
    <row r="78" spans="2:37" ht="22.5" customHeight="1" x14ac:dyDescent="0.3">
      <c r="AK78" s="2"/>
    </row>
    <row r="79" spans="2:37" ht="22.5" customHeight="1" x14ac:dyDescent="0.3">
      <c r="AK79" s="2"/>
    </row>
    <row r="80" spans="2:37" ht="22.5" customHeight="1" x14ac:dyDescent="0.3">
      <c r="AK80" s="2"/>
    </row>
  </sheetData>
  <mergeCells count="97">
    <mergeCell ref="I72:R72"/>
    <mergeCell ref="S72:W72"/>
    <mergeCell ref="I73:R73"/>
    <mergeCell ref="S73:W73"/>
    <mergeCell ref="I74:R74"/>
    <mergeCell ref="S74:W74"/>
    <mergeCell ref="H66:Q66"/>
    <mergeCell ref="H67:Q67"/>
    <mergeCell ref="H70:W70"/>
    <mergeCell ref="I71:R71"/>
    <mergeCell ref="S71:T71"/>
    <mergeCell ref="U71:W71"/>
    <mergeCell ref="C40:G40"/>
    <mergeCell ref="I40:M40"/>
    <mergeCell ref="H64:W64"/>
    <mergeCell ref="C44:G44"/>
    <mergeCell ref="I44:M44"/>
    <mergeCell ref="H46:W46"/>
    <mergeCell ref="H48:Q48"/>
    <mergeCell ref="H49:Q49"/>
    <mergeCell ref="H52:W52"/>
    <mergeCell ref="H54:Q54"/>
    <mergeCell ref="H55:Q55"/>
    <mergeCell ref="H58:W58"/>
    <mergeCell ref="H60:Q60"/>
    <mergeCell ref="H61:Q61"/>
    <mergeCell ref="R36:AL44"/>
    <mergeCell ref="C37:G37"/>
    <mergeCell ref="C35:G35"/>
    <mergeCell ref="I35:M35"/>
    <mergeCell ref="I38:M38"/>
    <mergeCell ref="C39:G39"/>
    <mergeCell ref="I39:M39"/>
    <mergeCell ref="I37:M37"/>
    <mergeCell ref="C38:G38"/>
    <mergeCell ref="C43:G43"/>
    <mergeCell ref="I43:M43"/>
    <mergeCell ref="C36:G36"/>
    <mergeCell ref="I36:M36"/>
    <mergeCell ref="C31:G31"/>
    <mergeCell ref="I31:M31"/>
    <mergeCell ref="C32:G32"/>
    <mergeCell ref="I32:M32"/>
    <mergeCell ref="C33:G33"/>
    <mergeCell ref="I33:M33"/>
    <mergeCell ref="C41:G41"/>
    <mergeCell ref="I41:M41"/>
    <mergeCell ref="C42:G42"/>
    <mergeCell ref="I42:M42"/>
    <mergeCell ref="C34:G34"/>
    <mergeCell ref="I34:M34"/>
    <mergeCell ref="C29:G29"/>
    <mergeCell ref="I29:M29"/>
    <mergeCell ref="N29:P29"/>
    <mergeCell ref="C30:G30"/>
    <mergeCell ref="I30:M30"/>
    <mergeCell ref="I25:M25"/>
    <mergeCell ref="B27:AL27"/>
    <mergeCell ref="R28:AL28"/>
    <mergeCell ref="C24:G24"/>
    <mergeCell ref="I24:M24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5:G25"/>
    <mergeCell ref="C14:G14"/>
    <mergeCell ref="I14:M14"/>
    <mergeCell ref="C15:G15"/>
    <mergeCell ref="I15:M15"/>
    <mergeCell ref="C16:G16"/>
    <mergeCell ref="I16:M16"/>
    <mergeCell ref="C11:G11"/>
    <mergeCell ref="I11:M11"/>
    <mergeCell ref="C12:G12"/>
    <mergeCell ref="I12:M12"/>
    <mergeCell ref="C13:G13"/>
    <mergeCell ref="I13:M13"/>
    <mergeCell ref="C10:G10"/>
    <mergeCell ref="I10:M10"/>
    <mergeCell ref="N10:P10"/>
    <mergeCell ref="L2:U2"/>
    <mergeCell ref="L3:U4"/>
    <mergeCell ref="L6:U6"/>
    <mergeCell ref="B8:AL8"/>
    <mergeCell ref="R9:AL9"/>
  </mergeCells>
  <pageMargins left="0.7" right="0.7" top="0.75" bottom="0.75" header="0.3" footer="0.3"/>
  <pageSetup paperSize="8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69"/>
  <sheetViews>
    <sheetView zoomScale="80" zoomScaleNormal="80" workbookViewId="0">
      <selection activeCell="S61" sqref="S61:W61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2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710" t="s">
        <v>37</v>
      </c>
      <c r="M2" s="711"/>
      <c r="N2" s="711"/>
      <c r="O2" s="711"/>
      <c r="P2" s="711"/>
      <c r="Q2" s="711"/>
      <c r="R2" s="711"/>
      <c r="S2" s="711"/>
      <c r="T2" s="711"/>
      <c r="U2" s="712"/>
    </row>
    <row r="3" spans="2:38" ht="17.25" customHeight="1" x14ac:dyDescent="0.3">
      <c r="L3" s="713" t="s">
        <v>52</v>
      </c>
      <c r="M3" s="714"/>
      <c r="N3" s="714"/>
      <c r="O3" s="714"/>
      <c r="P3" s="714"/>
      <c r="Q3" s="714"/>
      <c r="R3" s="714"/>
      <c r="S3" s="714"/>
      <c r="T3" s="714"/>
      <c r="U3" s="715"/>
    </row>
    <row r="4" spans="2:38" ht="15.75" customHeight="1" thickBot="1" x14ac:dyDescent="0.35">
      <c r="L4" s="716"/>
      <c r="M4" s="717"/>
      <c r="N4" s="717"/>
      <c r="O4" s="717"/>
      <c r="P4" s="717"/>
      <c r="Q4" s="717"/>
      <c r="R4" s="717"/>
      <c r="S4" s="717"/>
      <c r="T4" s="717"/>
      <c r="U4" s="718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719" t="s">
        <v>51</v>
      </c>
      <c r="M6" s="720"/>
      <c r="N6" s="720"/>
      <c r="O6" s="720"/>
      <c r="P6" s="720"/>
      <c r="Q6" s="720"/>
      <c r="R6" s="720"/>
      <c r="S6" s="720"/>
      <c r="T6" s="720"/>
      <c r="U6" s="720"/>
    </row>
    <row r="7" spans="2:38" ht="6.75" customHeight="1" thickBot="1" x14ac:dyDescent="0.3"/>
    <row r="8" spans="2:38" ht="22.5" customHeight="1" thickBot="1" x14ac:dyDescent="0.35">
      <c r="B8" s="805" t="s">
        <v>42</v>
      </c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  <c r="AF8" s="806"/>
      <c r="AG8" s="806"/>
      <c r="AH8" s="806"/>
      <c r="AI8" s="806"/>
      <c r="AJ8" s="806"/>
      <c r="AK8" s="806"/>
      <c r="AL8" s="807"/>
    </row>
    <row r="9" spans="2:38" s="4" customFormat="1" ht="16.5" customHeight="1" x14ac:dyDescent="0.25">
      <c r="B9" s="274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6"/>
      <c r="R9" s="808" t="s">
        <v>0</v>
      </c>
      <c r="S9" s="808"/>
      <c r="T9" s="808"/>
      <c r="U9" s="808"/>
      <c r="V9" s="808"/>
      <c r="W9" s="808"/>
      <c r="X9" s="808"/>
      <c r="Y9" s="808"/>
      <c r="Z9" s="808"/>
      <c r="AA9" s="808"/>
      <c r="AB9" s="808"/>
      <c r="AC9" s="808"/>
      <c r="AD9" s="808"/>
      <c r="AE9" s="808"/>
      <c r="AF9" s="808"/>
      <c r="AG9" s="808"/>
      <c r="AH9" s="808"/>
      <c r="AI9" s="808"/>
      <c r="AJ9" s="808"/>
      <c r="AK9" s="808"/>
      <c r="AL9" s="809"/>
    </row>
    <row r="10" spans="2:38" s="8" customFormat="1" ht="16.5" customHeight="1" thickBot="1" x14ac:dyDescent="0.25">
      <c r="B10" s="277" t="s">
        <v>1</v>
      </c>
      <c r="C10" s="811" t="s">
        <v>2</v>
      </c>
      <c r="D10" s="811"/>
      <c r="E10" s="811"/>
      <c r="F10" s="811"/>
      <c r="G10" s="811"/>
      <c r="H10" s="422" t="s">
        <v>3</v>
      </c>
      <c r="I10" s="811" t="s">
        <v>2</v>
      </c>
      <c r="J10" s="811"/>
      <c r="K10" s="811"/>
      <c r="L10" s="811"/>
      <c r="M10" s="811"/>
      <c r="N10" s="811" t="s">
        <v>4</v>
      </c>
      <c r="O10" s="811"/>
      <c r="P10" s="811"/>
      <c r="Q10" s="279"/>
      <c r="R10" s="422" t="s">
        <v>5</v>
      </c>
      <c r="S10" s="422" t="s">
        <v>2</v>
      </c>
      <c r="T10" s="280">
        <v>1</v>
      </c>
      <c r="U10" s="280">
        <v>2</v>
      </c>
      <c r="V10" s="280">
        <v>3</v>
      </c>
      <c r="W10" s="280">
        <v>4</v>
      </c>
      <c r="X10" s="280">
        <v>5</v>
      </c>
      <c r="Y10" s="280">
        <v>6</v>
      </c>
      <c r="Z10" s="280">
        <v>7</v>
      </c>
      <c r="AA10" s="280">
        <v>8</v>
      </c>
      <c r="AB10" s="280">
        <v>9</v>
      </c>
      <c r="AC10" s="280">
        <v>10</v>
      </c>
      <c r="AD10" s="280">
        <v>11</v>
      </c>
      <c r="AE10" s="280">
        <v>12</v>
      </c>
      <c r="AF10" s="280">
        <v>13</v>
      </c>
      <c r="AG10" s="280">
        <v>14</v>
      </c>
      <c r="AH10" s="280">
        <v>15</v>
      </c>
      <c r="AI10" s="280" t="s">
        <v>6</v>
      </c>
      <c r="AJ10" s="280" t="s">
        <v>7</v>
      </c>
      <c r="AK10" s="280" t="s">
        <v>8</v>
      </c>
      <c r="AL10" s="281" t="s">
        <v>9</v>
      </c>
    </row>
    <row r="11" spans="2:38" ht="19.5" customHeight="1" x14ac:dyDescent="0.25">
      <c r="B11" s="425">
        <v>1</v>
      </c>
      <c r="C11" s="812" t="str">
        <f>S11</f>
        <v>LICEO QUASIMODO</v>
      </c>
      <c r="D11" s="812"/>
      <c r="E11" s="812"/>
      <c r="F11" s="812"/>
      <c r="G11" s="812"/>
      <c r="H11" s="283"/>
      <c r="I11" s="812" t="str">
        <f>S12</f>
        <v>IIS EINAUDI MAGENTA</v>
      </c>
      <c r="J11" s="812"/>
      <c r="K11" s="812"/>
      <c r="L11" s="812"/>
      <c r="M11" s="812"/>
      <c r="N11" s="284">
        <v>12</v>
      </c>
      <c r="O11" s="285" t="s">
        <v>10</v>
      </c>
      <c r="P11" s="284">
        <v>7</v>
      </c>
      <c r="Q11" s="286"/>
      <c r="R11" s="287" t="s">
        <v>11</v>
      </c>
      <c r="S11" s="427" t="s">
        <v>90</v>
      </c>
      <c r="T11" s="288">
        <f>IF(N11="N",0,IF(N11=P11,1,IF(N11&gt;P11,3,IF(N11&lt;P11,1))))</f>
        <v>3</v>
      </c>
      <c r="U11" s="289" t="s">
        <v>10</v>
      </c>
      <c r="V11" s="289" t="s">
        <v>10</v>
      </c>
      <c r="W11" s="289" t="s">
        <v>10</v>
      </c>
      <c r="X11" s="289" t="s">
        <v>10</v>
      </c>
      <c r="Y11" s="290">
        <f>IF(N16="N",0,IF(N16=P16,1,IF(N16&gt;P16,3,IF(N16&lt;P16,1))))</f>
        <v>3</v>
      </c>
      <c r="Z11" s="289" t="s">
        <v>10</v>
      </c>
      <c r="AA11" s="289" t="s">
        <v>10</v>
      </c>
      <c r="AB11" s="290">
        <f>IF(N19="N",0,IF(N19=P19,1,IF(N19&gt;P19,3,IF(N19&lt;P19,1))))</f>
        <v>3</v>
      </c>
      <c r="AC11" s="289" t="s">
        <v>10</v>
      </c>
      <c r="AD11" s="289" t="s">
        <v>10</v>
      </c>
      <c r="AE11" s="290">
        <f>IF(N22="N",0,IF(N22=P22,1,IF(N22&gt;P22,3,IF(N22&lt;P22,1))))</f>
        <v>3</v>
      </c>
      <c r="AF11" s="289" t="s">
        <v>10</v>
      </c>
      <c r="AG11" s="290">
        <f>IF(N24="N",0,IF(N24=P24,1,IF(N24&gt;P24,3,IF(N24&lt;P24,1))))</f>
        <v>1</v>
      </c>
      <c r="AH11" s="291" t="s">
        <v>10</v>
      </c>
      <c r="AI11" s="292">
        <f>SUM(N11,N16,N19,N22,N24)</f>
        <v>88</v>
      </c>
      <c r="AJ11" s="293">
        <f>SUM(P11,P16,P19,P22,P24)</f>
        <v>39</v>
      </c>
      <c r="AK11" s="294">
        <f t="shared" ref="AK11:AK16" si="0">SUM(AI11,-AJ11)</f>
        <v>49</v>
      </c>
      <c r="AL11" s="295">
        <f t="shared" ref="AL11:AL16" si="1">SUM(T11:AH11)</f>
        <v>13</v>
      </c>
    </row>
    <row r="12" spans="2:38" ht="19.5" customHeight="1" x14ac:dyDescent="0.25">
      <c r="B12" s="423">
        <v>2</v>
      </c>
      <c r="C12" s="801" t="str">
        <f>S13</f>
        <v>LS VITTORIO VENETO</v>
      </c>
      <c r="D12" s="801"/>
      <c r="E12" s="801"/>
      <c r="F12" s="801"/>
      <c r="G12" s="801"/>
      <c r="H12" s="297"/>
      <c r="I12" s="801" t="str">
        <f>S14</f>
        <v>ITET MAGGIOLINI</v>
      </c>
      <c r="J12" s="801"/>
      <c r="K12" s="801"/>
      <c r="L12" s="801"/>
      <c r="M12" s="801"/>
      <c r="N12" s="298">
        <v>10</v>
      </c>
      <c r="O12" s="299"/>
      <c r="P12" s="298">
        <v>11</v>
      </c>
      <c r="Q12" s="286"/>
      <c r="R12" s="300" t="s">
        <v>12</v>
      </c>
      <c r="S12" s="301" t="s">
        <v>78</v>
      </c>
      <c r="T12" s="302">
        <f>IF(P11="N",0,IF(N11=P11,1,IF(N11&lt;P11,3,IF(N11&gt;P11,1))))</f>
        <v>1</v>
      </c>
      <c r="U12" s="303" t="s">
        <v>10</v>
      </c>
      <c r="V12" s="303" t="s">
        <v>10</v>
      </c>
      <c r="W12" s="304">
        <f>IF(N14="N",0,IF(N14=P14,1,IF(N14&gt;P14,3,IF(N14&lt;P14,1))))</f>
        <v>3</v>
      </c>
      <c r="X12" s="303" t="s">
        <v>10</v>
      </c>
      <c r="Y12" s="303" t="s">
        <v>10</v>
      </c>
      <c r="Z12" s="304">
        <f>IF(N17="N",0,IF(N17=P17,1,IF(N17&gt;P17,3,IF(N17&lt;P17,1))))</f>
        <v>3</v>
      </c>
      <c r="AA12" s="303" t="s">
        <v>10</v>
      </c>
      <c r="AB12" s="303" t="s">
        <v>10</v>
      </c>
      <c r="AC12" s="304">
        <f>IF(N20="N",0,IF(N20=P20,1,IF(N20&gt;P20,3,IF(N20&lt;P20,1))))</f>
        <v>3</v>
      </c>
      <c r="AD12" s="303" t="s">
        <v>10</v>
      </c>
      <c r="AE12" s="303" t="s">
        <v>10</v>
      </c>
      <c r="AF12" s="304">
        <f>IF(N23="N",0,IF(N23=P23,1,IF(N23&gt;P23,3,IF(N23&lt;P23,1))))</f>
        <v>3</v>
      </c>
      <c r="AG12" s="303" t="s">
        <v>10</v>
      </c>
      <c r="AH12" s="305" t="s">
        <v>10</v>
      </c>
      <c r="AI12" s="306">
        <f>SUM(P11,N14,N17,N20,N23)</f>
        <v>87</v>
      </c>
      <c r="AJ12" s="307">
        <f>SUM(N11,P14,P17,P20,P23)</f>
        <v>34</v>
      </c>
      <c r="AK12" s="308">
        <f t="shared" si="0"/>
        <v>53</v>
      </c>
      <c r="AL12" s="309">
        <f t="shared" si="1"/>
        <v>13</v>
      </c>
    </row>
    <row r="13" spans="2:38" ht="19.5" customHeight="1" x14ac:dyDescent="0.25">
      <c r="B13" s="424">
        <v>3</v>
      </c>
      <c r="C13" s="802">
        <f>S15</f>
        <v>0</v>
      </c>
      <c r="D13" s="803"/>
      <c r="E13" s="803"/>
      <c r="F13" s="803"/>
      <c r="G13" s="803"/>
      <c r="H13" s="311"/>
      <c r="I13" s="803">
        <f>S16</f>
        <v>0</v>
      </c>
      <c r="J13" s="803"/>
      <c r="K13" s="803"/>
      <c r="L13" s="803"/>
      <c r="M13" s="803"/>
      <c r="N13" s="312">
        <v>0</v>
      </c>
      <c r="O13" s="313" t="s">
        <v>10</v>
      </c>
      <c r="P13" s="312">
        <v>0</v>
      </c>
      <c r="Q13" s="286"/>
      <c r="R13" s="300" t="s">
        <v>13</v>
      </c>
      <c r="S13" s="301" t="s">
        <v>79</v>
      </c>
      <c r="T13" s="314" t="s">
        <v>10</v>
      </c>
      <c r="U13" s="304">
        <f>IF(N12="N",0,IF(N12=P12,1,IF(N12&gt;P12,3,IF(N12&lt;P12,1))))</f>
        <v>1</v>
      </c>
      <c r="V13" s="303" t="s">
        <v>10</v>
      </c>
      <c r="W13" s="304">
        <f>IF(P14="N",0,IF(N14=P14,1,IF(N14&lt;P14,3,IF(N14&gt;P14,1))))</f>
        <v>1</v>
      </c>
      <c r="X13" s="303" t="s">
        <v>10</v>
      </c>
      <c r="Y13" s="303" t="s">
        <v>10</v>
      </c>
      <c r="Z13" s="303" t="s">
        <v>10</v>
      </c>
      <c r="AA13" s="304">
        <f>IF(N18="N",0,IF(N18=P18,1,IF(N18&gt;P18,3,IF(N18&lt;P18,1))))</f>
        <v>3</v>
      </c>
      <c r="AB13" s="303" t="s">
        <v>10</v>
      </c>
      <c r="AC13" s="303" t="s">
        <v>10</v>
      </c>
      <c r="AD13" s="304">
        <f>IF(N21="N",0,IF(N21=P21,1,IF(N21&gt;P21,3,IF(N21&lt;P21,1))))</f>
        <v>3</v>
      </c>
      <c r="AE13" s="303" t="s">
        <v>10</v>
      </c>
      <c r="AF13" s="303" t="s">
        <v>10</v>
      </c>
      <c r="AG13" s="304">
        <f>IF(P24="N",0,IF(N24=P24,1,IF(N24&lt;P24,3,IF(N24&gt;P24,1))))</f>
        <v>3</v>
      </c>
      <c r="AH13" s="305" t="s">
        <v>10</v>
      </c>
      <c r="AI13" s="306">
        <f>SUM(N12,P14,N18,N21,P24)</f>
        <v>83</v>
      </c>
      <c r="AJ13" s="307">
        <f>SUM(P12,N14,P18,P21,N24)</f>
        <v>42</v>
      </c>
      <c r="AK13" s="308">
        <f t="shared" si="0"/>
        <v>41</v>
      </c>
      <c r="AL13" s="295">
        <f t="shared" si="1"/>
        <v>11</v>
      </c>
    </row>
    <row r="14" spans="2:38" ht="19.5" customHeight="1" x14ac:dyDescent="0.25">
      <c r="B14" s="423">
        <v>4</v>
      </c>
      <c r="C14" s="801" t="str">
        <f>S12</f>
        <v>IIS EINAUDI MAGENTA</v>
      </c>
      <c r="D14" s="801"/>
      <c r="E14" s="801"/>
      <c r="F14" s="801"/>
      <c r="G14" s="801"/>
      <c r="H14" s="297"/>
      <c r="I14" s="813" t="str">
        <f>S13</f>
        <v>LS VITTORIO VENETO</v>
      </c>
      <c r="J14" s="801"/>
      <c r="K14" s="801"/>
      <c r="L14" s="801"/>
      <c r="M14" s="801"/>
      <c r="N14" s="298">
        <v>16</v>
      </c>
      <c r="O14" s="299" t="s">
        <v>10</v>
      </c>
      <c r="P14" s="298">
        <v>14</v>
      </c>
      <c r="Q14" s="286"/>
      <c r="R14" s="300" t="s">
        <v>14</v>
      </c>
      <c r="S14" s="301" t="s">
        <v>82</v>
      </c>
      <c r="T14" s="314" t="s">
        <v>10</v>
      </c>
      <c r="U14" s="304">
        <f>IF(P12="N",0,IF(N12=P12,1,IF(N12&lt;P12,3,IF(N12&gt;P12,1))))</f>
        <v>3</v>
      </c>
      <c r="V14" s="303" t="s">
        <v>10</v>
      </c>
      <c r="W14" s="303" t="s">
        <v>10</v>
      </c>
      <c r="X14" s="304">
        <f>IF(N15="N",0,IF(N15=P15,1,IF(N15&gt;P15,3,IF(N15&lt;P15,1))))</f>
        <v>3</v>
      </c>
      <c r="Y14" s="303" t="s">
        <v>10</v>
      </c>
      <c r="Z14" s="304">
        <f>IF(P17="N",0,IF(N17=P17,1,IF(N17&lt;P17,3,IF(N17&gt;P17,1))))</f>
        <v>1</v>
      </c>
      <c r="AA14" s="303" t="s">
        <v>10</v>
      </c>
      <c r="AB14" s="304">
        <f>IF(P19="N",0,IF(N19=P19,1,IF(N19&lt;P19,3,IF(N19&gt;P19,1))))</f>
        <v>1</v>
      </c>
      <c r="AC14" s="303" t="s">
        <v>10</v>
      </c>
      <c r="AD14" s="303" t="s">
        <v>10</v>
      </c>
      <c r="AE14" s="303" t="s">
        <v>10</v>
      </c>
      <c r="AF14" s="303" t="s">
        <v>10</v>
      </c>
      <c r="AG14" s="303" t="s">
        <v>10</v>
      </c>
      <c r="AH14" s="315">
        <f>IF(N25="N",0,IF(N25=P25,1,IF(N25&gt;P25,3,IF(N25&lt;P25,1))))</f>
        <v>3</v>
      </c>
      <c r="AI14" s="306">
        <f>SUM(P12,N15,P17,P19,N25)</f>
        <v>76</v>
      </c>
      <c r="AJ14" s="307">
        <f>SUM(N12,P15,N17,N19,P25)</f>
        <v>51</v>
      </c>
      <c r="AK14" s="308">
        <f t="shared" si="0"/>
        <v>25</v>
      </c>
      <c r="AL14" s="309">
        <f t="shared" si="1"/>
        <v>11</v>
      </c>
    </row>
    <row r="15" spans="2:38" ht="19.5" customHeight="1" x14ac:dyDescent="0.25">
      <c r="B15" s="424">
        <v>5</v>
      </c>
      <c r="C15" s="803" t="str">
        <f>S14</f>
        <v>ITET MAGGIOLINI</v>
      </c>
      <c r="D15" s="803"/>
      <c r="E15" s="803"/>
      <c r="F15" s="803"/>
      <c r="G15" s="803"/>
      <c r="H15" s="311"/>
      <c r="I15" s="803">
        <f>S15</f>
        <v>0</v>
      </c>
      <c r="J15" s="803"/>
      <c r="K15" s="803"/>
      <c r="L15" s="803"/>
      <c r="M15" s="803"/>
      <c r="N15" s="312">
        <v>21</v>
      </c>
      <c r="O15" s="313" t="s">
        <v>10</v>
      </c>
      <c r="P15" s="312">
        <v>0</v>
      </c>
      <c r="Q15" s="286"/>
      <c r="R15" s="300" t="s">
        <v>15</v>
      </c>
      <c r="S15" s="301"/>
      <c r="T15" s="314" t="s">
        <v>10</v>
      </c>
      <c r="U15" s="303" t="s">
        <v>10</v>
      </c>
      <c r="V15" s="304">
        <f>IF(N13="N",0,IF(N13=P13,1,IF(N13&gt;P13,3,IF(N13&lt;P13,1))))</f>
        <v>1</v>
      </c>
      <c r="W15" s="303" t="s">
        <v>10</v>
      </c>
      <c r="X15" s="304">
        <f>IF(P15="N",0,IF(N15=P15,1,IF(N15&lt;P15,3,IF(N15&gt;P15,1))))</f>
        <v>1</v>
      </c>
      <c r="Y15" s="303" t="s">
        <v>10</v>
      </c>
      <c r="Z15" s="303" t="s">
        <v>10</v>
      </c>
      <c r="AA15" s="304">
        <f>IF(P18="N",0,IF(N18=P18,1,IF(N18&lt;P18,3,IF(N18&gt;P18,1))))</f>
        <v>1</v>
      </c>
      <c r="AB15" s="303" t="s">
        <v>10</v>
      </c>
      <c r="AC15" s="304">
        <f>IF(P20="N",0,IF(N20=P20,1,IF(N20&lt;P20,3,IF(N20&gt;P20,1))))</f>
        <v>1</v>
      </c>
      <c r="AD15" s="303" t="s">
        <v>10</v>
      </c>
      <c r="AE15" s="304">
        <f>IF(P22="N",0,IF(N22=P22,1,IF(N22&lt;P22,3,IF(N22&gt;P22,1))))</f>
        <v>1</v>
      </c>
      <c r="AF15" s="303" t="s">
        <v>10</v>
      </c>
      <c r="AG15" s="303" t="s">
        <v>10</v>
      </c>
      <c r="AH15" s="305" t="s">
        <v>10</v>
      </c>
      <c r="AI15" s="306">
        <f>SUM(N13,P15,P18,P20,P22)</f>
        <v>0</v>
      </c>
      <c r="AJ15" s="307">
        <f>SUM(P13,N15,N18,N20,N22)</f>
        <v>84</v>
      </c>
      <c r="AK15" s="308">
        <f t="shared" si="0"/>
        <v>-84</v>
      </c>
      <c r="AL15" s="309">
        <f t="shared" si="1"/>
        <v>5</v>
      </c>
    </row>
    <row r="16" spans="2:38" ht="19.5" customHeight="1" thickBot="1" x14ac:dyDescent="0.3">
      <c r="B16" s="423">
        <v>6</v>
      </c>
      <c r="C16" s="801" t="str">
        <f>S11</f>
        <v>LICEO QUASIMODO</v>
      </c>
      <c r="D16" s="801"/>
      <c r="E16" s="801"/>
      <c r="F16" s="801"/>
      <c r="G16" s="801"/>
      <c r="H16" s="297"/>
      <c r="I16" s="801">
        <f>S16</f>
        <v>0</v>
      </c>
      <c r="J16" s="801"/>
      <c r="K16" s="801"/>
      <c r="L16" s="801"/>
      <c r="M16" s="801"/>
      <c r="N16" s="298">
        <v>21</v>
      </c>
      <c r="O16" s="299" t="s">
        <v>10</v>
      </c>
      <c r="P16" s="298">
        <v>0</v>
      </c>
      <c r="Q16" s="286"/>
      <c r="R16" s="316" t="s">
        <v>16</v>
      </c>
      <c r="S16" s="317"/>
      <c r="T16" s="318" t="s">
        <v>10</v>
      </c>
      <c r="U16" s="319"/>
      <c r="V16" s="320">
        <f>IF(P13="N",0,IF(N13=P13,1,IF(N13&lt;P13,3,IF(N13&gt;P13,1))))</f>
        <v>1</v>
      </c>
      <c r="W16" s="321" t="s">
        <v>10</v>
      </c>
      <c r="X16" s="321" t="s">
        <v>10</v>
      </c>
      <c r="Y16" s="320">
        <f>IF(P16="N",0,IF(N16=P16,1,IF(N16&lt;P16,3,IF(N16&gt;P16,1))))</f>
        <v>1</v>
      </c>
      <c r="Z16" s="321" t="s">
        <v>10</v>
      </c>
      <c r="AA16" s="321" t="s">
        <v>10</v>
      </c>
      <c r="AB16" s="321" t="s">
        <v>10</v>
      </c>
      <c r="AC16" s="321" t="s">
        <v>10</v>
      </c>
      <c r="AD16" s="320">
        <f>IF(P21="N",0,IF(N21=P21,1,IF(N21&lt;P21,3,IF(N21&gt;P21,1))))</f>
        <v>1</v>
      </c>
      <c r="AE16" s="321" t="s">
        <v>10</v>
      </c>
      <c r="AF16" s="320">
        <f>IF(P23="N",0,IF(N23=P23,1,IF(N23&lt;P23,3,IF(N23&gt;Z14,1))))</f>
        <v>1</v>
      </c>
      <c r="AG16" s="321" t="s">
        <v>10</v>
      </c>
      <c r="AH16" s="322">
        <f>IF(P25="N",0,IF(N25=P25,1,IF(N25&lt;P25,3,IF(N25&gt;P25,1))))</f>
        <v>1</v>
      </c>
      <c r="AI16" s="323">
        <f>SUM(P13,P16,P21,P23,P25)</f>
        <v>0</v>
      </c>
      <c r="AJ16" s="324">
        <f>SUM(N13,N16,N21,N23,N25)</f>
        <v>84</v>
      </c>
      <c r="AK16" s="325">
        <f t="shared" si="0"/>
        <v>-84</v>
      </c>
      <c r="AL16" s="309">
        <f t="shared" si="1"/>
        <v>5</v>
      </c>
    </row>
    <row r="17" spans="1:38" ht="19.5" customHeight="1" x14ac:dyDescent="0.3">
      <c r="B17" s="424">
        <v>7</v>
      </c>
      <c r="C17" s="803" t="str">
        <f>S12</f>
        <v>IIS EINAUDI MAGENTA</v>
      </c>
      <c r="D17" s="803"/>
      <c r="E17" s="803"/>
      <c r="F17" s="803"/>
      <c r="G17" s="803"/>
      <c r="H17" s="311"/>
      <c r="I17" s="803" t="str">
        <f>S14</f>
        <v>ITET MAGGIOLINI</v>
      </c>
      <c r="J17" s="803"/>
      <c r="K17" s="803"/>
      <c r="L17" s="803"/>
      <c r="M17" s="803"/>
      <c r="N17" s="312">
        <v>22</v>
      </c>
      <c r="O17" s="313" t="s">
        <v>10</v>
      </c>
      <c r="P17" s="312">
        <v>8</v>
      </c>
      <c r="Q17" s="286"/>
      <c r="R17" s="795"/>
      <c r="S17" s="796"/>
      <c r="T17" s="796"/>
      <c r="U17" s="796"/>
      <c r="V17" s="796"/>
      <c r="W17" s="796"/>
      <c r="X17" s="796"/>
      <c r="Y17" s="796"/>
      <c r="Z17" s="796"/>
      <c r="AA17" s="796"/>
      <c r="AB17" s="796"/>
      <c r="AC17" s="796"/>
      <c r="AD17" s="796"/>
      <c r="AE17" s="796"/>
      <c r="AF17" s="796"/>
      <c r="AG17" s="796"/>
      <c r="AH17" s="796"/>
      <c r="AI17" s="796"/>
      <c r="AJ17" s="796"/>
      <c r="AK17" s="796"/>
      <c r="AL17" s="797"/>
    </row>
    <row r="18" spans="1:38" ht="19.5" customHeight="1" x14ac:dyDescent="0.3">
      <c r="B18" s="423">
        <v>8</v>
      </c>
      <c r="C18" s="801" t="str">
        <f>S13</f>
        <v>LS VITTORIO VENETO</v>
      </c>
      <c r="D18" s="801"/>
      <c r="E18" s="801"/>
      <c r="F18" s="801"/>
      <c r="G18" s="801"/>
      <c r="H18" s="297"/>
      <c r="I18" s="801">
        <f>S15</f>
        <v>0</v>
      </c>
      <c r="J18" s="801"/>
      <c r="K18" s="801"/>
      <c r="L18" s="801"/>
      <c r="M18" s="801"/>
      <c r="N18" s="298">
        <v>21</v>
      </c>
      <c r="O18" s="299" t="s">
        <v>10</v>
      </c>
      <c r="P18" s="298">
        <v>0</v>
      </c>
      <c r="Q18" s="286"/>
      <c r="R18" s="795"/>
      <c r="S18" s="796"/>
      <c r="T18" s="796"/>
      <c r="U18" s="796"/>
      <c r="V18" s="796"/>
      <c r="W18" s="796"/>
      <c r="X18" s="796"/>
      <c r="Y18" s="796"/>
      <c r="Z18" s="796"/>
      <c r="AA18" s="796"/>
      <c r="AB18" s="796"/>
      <c r="AC18" s="796"/>
      <c r="AD18" s="796"/>
      <c r="AE18" s="796"/>
      <c r="AF18" s="796"/>
      <c r="AG18" s="796"/>
      <c r="AH18" s="796"/>
      <c r="AI18" s="796"/>
      <c r="AJ18" s="796"/>
      <c r="AK18" s="796"/>
      <c r="AL18" s="797"/>
    </row>
    <row r="19" spans="1:38" ht="19.5" customHeight="1" x14ac:dyDescent="0.3">
      <c r="B19" s="424">
        <v>9</v>
      </c>
      <c r="C19" s="802" t="str">
        <f>S11</f>
        <v>LICEO QUASIMODO</v>
      </c>
      <c r="D19" s="803"/>
      <c r="E19" s="803"/>
      <c r="F19" s="803"/>
      <c r="G19" s="803"/>
      <c r="H19" s="311"/>
      <c r="I19" s="803" t="str">
        <f>S14</f>
        <v>ITET MAGGIOLINI</v>
      </c>
      <c r="J19" s="803"/>
      <c r="K19" s="803"/>
      <c r="L19" s="803"/>
      <c r="M19" s="803"/>
      <c r="N19" s="312">
        <v>19</v>
      </c>
      <c r="O19" s="313" t="s">
        <v>10</v>
      </c>
      <c r="P19" s="312">
        <v>15</v>
      </c>
      <c r="Q19" s="286"/>
      <c r="R19" s="795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96"/>
      <c r="AK19" s="796"/>
      <c r="AL19" s="797"/>
    </row>
    <row r="20" spans="1:38" ht="19.5" customHeight="1" x14ac:dyDescent="0.3">
      <c r="B20" s="423">
        <v>10</v>
      </c>
      <c r="C20" s="801" t="str">
        <f>S12</f>
        <v>IIS EINAUDI MAGENTA</v>
      </c>
      <c r="D20" s="801"/>
      <c r="E20" s="801"/>
      <c r="F20" s="801"/>
      <c r="G20" s="801"/>
      <c r="H20" s="297"/>
      <c r="I20" s="801">
        <f>S15</f>
        <v>0</v>
      </c>
      <c r="J20" s="801"/>
      <c r="K20" s="801"/>
      <c r="L20" s="801"/>
      <c r="M20" s="801"/>
      <c r="N20" s="298">
        <v>21</v>
      </c>
      <c r="O20" s="299" t="s">
        <v>10</v>
      </c>
      <c r="P20" s="298">
        <v>0</v>
      </c>
      <c r="Q20" s="286"/>
      <c r="R20" s="795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797"/>
    </row>
    <row r="21" spans="1:38" ht="19.5" customHeight="1" x14ac:dyDescent="0.3">
      <c r="B21" s="424">
        <v>11</v>
      </c>
      <c r="C21" s="803" t="str">
        <f>S13</f>
        <v>LS VITTORIO VENETO</v>
      </c>
      <c r="D21" s="803"/>
      <c r="E21" s="803"/>
      <c r="F21" s="803"/>
      <c r="G21" s="803"/>
      <c r="H21" s="311"/>
      <c r="I21" s="803">
        <f>S16</f>
        <v>0</v>
      </c>
      <c r="J21" s="803"/>
      <c r="K21" s="803"/>
      <c r="L21" s="803"/>
      <c r="M21" s="803"/>
      <c r="N21" s="312">
        <v>21</v>
      </c>
      <c r="O21" s="313" t="s">
        <v>10</v>
      </c>
      <c r="P21" s="312">
        <v>0</v>
      </c>
      <c r="Q21" s="286"/>
      <c r="R21" s="795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7"/>
    </row>
    <row r="22" spans="1:38" ht="19.5" customHeight="1" x14ac:dyDescent="0.3">
      <c r="B22" s="423">
        <v>12</v>
      </c>
      <c r="C22" s="801" t="str">
        <f>S11</f>
        <v>LICEO QUASIMODO</v>
      </c>
      <c r="D22" s="801"/>
      <c r="E22" s="801"/>
      <c r="F22" s="801"/>
      <c r="G22" s="801"/>
      <c r="H22" s="297"/>
      <c r="I22" s="801">
        <f>S15</f>
        <v>0</v>
      </c>
      <c r="J22" s="801"/>
      <c r="K22" s="801"/>
      <c r="L22" s="801"/>
      <c r="M22" s="801"/>
      <c r="N22" s="298">
        <v>21</v>
      </c>
      <c r="O22" s="299" t="s">
        <v>10</v>
      </c>
      <c r="P22" s="298">
        <v>0</v>
      </c>
      <c r="Q22" s="286"/>
      <c r="R22" s="795"/>
      <c r="S22" s="796"/>
      <c r="T22" s="796"/>
      <c r="U22" s="796"/>
      <c r="V22" s="796"/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796"/>
      <c r="AH22" s="796"/>
      <c r="AI22" s="796"/>
      <c r="AJ22" s="796"/>
      <c r="AK22" s="796"/>
      <c r="AL22" s="797"/>
    </row>
    <row r="23" spans="1:38" ht="19.5" customHeight="1" x14ac:dyDescent="0.3">
      <c r="B23" s="424">
        <v>13</v>
      </c>
      <c r="C23" s="803" t="str">
        <f>S12</f>
        <v>IIS EINAUDI MAGENTA</v>
      </c>
      <c r="D23" s="803"/>
      <c r="E23" s="803"/>
      <c r="F23" s="803"/>
      <c r="G23" s="803"/>
      <c r="H23" s="311"/>
      <c r="I23" s="803">
        <f>S16</f>
        <v>0</v>
      </c>
      <c r="J23" s="803"/>
      <c r="K23" s="803"/>
      <c r="L23" s="803"/>
      <c r="M23" s="803"/>
      <c r="N23" s="312">
        <v>21</v>
      </c>
      <c r="O23" s="299" t="s">
        <v>10</v>
      </c>
      <c r="P23" s="312">
        <v>0</v>
      </c>
      <c r="Q23" s="286"/>
      <c r="R23" s="795"/>
      <c r="S23" s="796"/>
      <c r="T23" s="796"/>
      <c r="U23" s="796"/>
      <c r="V23" s="796"/>
      <c r="W23" s="796"/>
      <c r="X23" s="796"/>
      <c r="Y23" s="796"/>
      <c r="Z23" s="796"/>
      <c r="AA23" s="796"/>
      <c r="AB23" s="796"/>
      <c r="AC23" s="796"/>
      <c r="AD23" s="796"/>
      <c r="AE23" s="796"/>
      <c r="AF23" s="796"/>
      <c r="AG23" s="796"/>
      <c r="AH23" s="796"/>
      <c r="AI23" s="796"/>
      <c r="AJ23" s="796"/>
      <c r="AK23" s="796"/>
      <c r="AL23" s="797"/>
    </row>
    <row r="24" spans="1:38" ht="19.5" customHeight="1" x14ac:dyDescent="0.3">
      <c r="B24" s="423">
        <v>14</v>
      </c>
      <c r="C24" s="801" t="str">
        <f>S11</f>
        <v>LICEO QUASIMODO</v>
      </c>
      <c r="D24" s="801"/>
      <c r="E24" s="801"/>
      <c r="F24" s="801"/>
      <c r="G24" s="801"/>
      <c r="H24" s="297"/>
      <c r="I24" s="801" t="str">
        <f>S13</f>
        <v>LS VITTORIO VENETO</v>
      </c>
      <c r="J24" s="801"/>
      <c r="K24" s="801"/>
      <c r="L24" s="801"/>
      <c r="M24" s="801"/>
      <c r="N24" s="298">
        <v>15</v>
      </c>
      <c r="O24" s="313" t="s">
        <v>10</v>
      </c>
      <c r="P24" s="298">
        <v>17</v>
      </c>
      <c r="Q24" s="286"/>
      <c r="R24" s="795"/>
      <c r="S24" s="796"/>
      <c r="T24" s="796"/>
      <c r="U24" s="796"/>
      <c r="V24" s="796"/>
      <c r="W24" s="796"/>
      <c r="X24" s="796"/>
      <c r="Y24" s="796"/>
      <c r="Z24" s="796"/>
      <c r="AA24" s="796"/>
      <c r="AB24" s="796"/>
      <c r="AC24" s="796"/>
      <c r="AD24" s="796"/>
      <c r="AE24" s="796"/>
      <c r="AF24" s="796"/>
      <c r="AG24" s="796"/>
      <c r="AH24" s="796"/>
      <c r="AI24" s="796"/>
      <c r="AJ24" s="796"/>
      <c r="AK24" s="796"/>
      <c r="AL24" s="797"/>
    </row>
    <row r="25" spans="1:38" ht="19.5" customHeight="1" thickBot="1" x14ac:dyDescent="0.35">
      <c r="B25" s="426">
        <v>15</v>
      </c>
      <c r="C25" s="804" t="str">
        <f>S14</f>
        <v>ITET MAGGIOLINI</v>
      </c>
      <c r="D25" s="804"/>
      <c r="E25" s="804"/>
      <c r="F25" s="804"/>
      <c r="G25" s="804"/>
      <c r="H25" s="327"/>
      <c r="I25" s="804">
        <f>S16</f>
        <v>0</v>
      </c>
      <c r="J25" s="804"/>
      <c r="K25" s="804"/>
      <c r="L25" s="804"/>
      <c r="M25" s="804"/>
      <c r="N25" s="328">
        <v>21</v>
      </c>
      <c r="O25" s="329" t="s">
        <v>10</v>
      </c>
      <c r="P25" s="328">
        <v>0</v>
      </c>
      <c r="Q25" s="330"/>
      <c r="R25" s="798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800"/>
    </row>
    <row r="26" spans="1:38" ht="16.5" customHeight="1" thickBot="1" x14ac:dyDescent="0.35">
      <c r="S26" s="64"/>
    </row>
    <row r="27" spans="1:38" ht="22.5" customHeight="1" thickBot="1" x14ac:dyDescent="0.4">
      <c r="B27" s="789" t="s">
        <v>53</v>
      </c>
      <c r="C27" s="790"/>
      <c r="D27" s="790"/>
      <c r="E27" s="790"/>
      <c r="F27" s="790"/>
      <c r="G27" s="790"/>
      <c r="H27" s="790"/>
      <c r="I27" s="790"/>
      <c r="J27" s="790"/>
      <c r="K27" s="790"/>
      <c r="L27" s="790"/>
      <c r="M27" s="790"/>
      <c r="N27" s="790"/>
      <c r="O27" s="790"/>
      <c r="P27" s="790"/>
      <c r="Q27" s="790"/>
      <c r="R27" s="790"/>
      <c r="S27" s="790"/>
      <c r="T27" s="790"/>
      <c r="U27" s="790"/>
      <c r="V27" s="790"/>
      <c r="W27" s="790"/>
      <c r="X27" s="790"/>
      <c r="Y27" s="790"/>
      <c r="Z27" s="790"/>
      <c r="AA27" s="790"/>
      <c r="AB27" s="790"/>
      <c r="AC27" s="790"/>
      <c r="AD27" s="790"/>
      <c r="AE27" s="790"/>
      <c r="AF27" s="790"/>
      <c r="AG27" s="790"/>
      <c r="AH27" s="790"/>
      <c r="AI27" s="790"/>
      <c r="AJ27" s="790"/>
      <c r="AK27" s="790"/>
      <c r="AL27" s="791"/>
    </row>
    <row r="28" spans="1:38" ht="22.5" customHeight="1" x14ac:dyDescent="0.3">
      <c r="A28" s="4"/>
      <c r="B28" s="641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90"/>
      <c r="R28" s="792" t="s">
        <v>0</v>
      </c>
      <c r="S28" s="792"/>
      <c r="T28" s="792"/>
      <c r="U28" s="792"/>
      <c r="V28" s="792"/>
      <c r="W28" s="792"/>
      <c r="X28" s="792"/>
      <c r="Y28" s="792"/>
      <c r="Z28" s="792"/>
      <c r="AA28" s="792"/>
      <c r="AB28" s="792"/>
      <c r="AC28" s="792"/>
      <c r="AD28" s="792"/>
      <c r="AE28" s="792"/>
      <c r="AF28" s="792"/>
      <c r="AG28" s="792"/>
      <c r="AH28" s="792"/>
      <c r="AI28" s="792"/>
      <c r="AJ28" s="792"/>
      <c r="AK28" s="792"/>
      <c r="AL28" s="793"/>
    </row>
    <row r="29" spans="1:38" ht="22.5" customHeight="1" thickBot="1" x14ac:dyDescent="0.35">
      <c r="A29" s="8"/>
      <c r="B29" s="642" t="s">
        <v>1</v>
      </c>
      <c r="C29" s="794" t="s">
        <v>2</v>
      </c>
      <c r="D29" s="794"/>
      <c r="E29" s="794"/>
      <c r="F29" s="794"/>
      <c r="G29" s="794"/>
      <c r="H29" s="591" t="s">
        <v>3</v>
      </c>
      <c r="I29" s="794" t="s">
        <v>2</v>
      </c>
      <c r="J29" s="794"/>
      <c r="K29" s="794"/>
      <c r="L29" s="794"/>
      <c r="M29" s="794"/>
      <c r="N29" s="794" t="s">
        <v>4</v>
      </c>
      <c r="O29" s="794"/>
      <c r="P29" s="794"/>
      <c r="Q29" s="592"/>
      <c r="R29" s="591" t="s">
        <v>5</v>
      </c>
      <c r="S29" s="591" t="s">
        <v>2</v>
      </c>
      <c r="T29" s="593">
        <v>16</v>
      </c>
      <c r="U29" s="593">
        <v>17</v>
      </c>
      <c r="V29" s="593">
        <v>18</v>
      </c>
      <c r="W29" s="593">
        <v>19</v>
      </c>
      <c r="X29" s="593">
        <v>20</v>
      </c>
      <c r="Y29" s="593">
        <v>21</v>
      </c>
      <c r="Z29" s="593">
        <v>22</v>
      </c>
      <c r="AA29" s="593">
        <v>23</v>
      </c>
      <c r="AB29" s="593">
        <v>24</v>
      </c>
      <c r="AC29" s="593">
        <v>25</v>
      </c>
      <c r="AD29" s="593">
        <v>26</v>
      </c>
      <c r="AE29" s="593">
        <v>27</v>
      </c>
      <c r="AF29" s="593">
        <v>28</v>
      </c>
      <c r="AG29" s="593">
        <v>29</v>
      </c>
      <c r="AH29" s="593">
        <v>30</v>
      </c>
      <c r="AI29" s="593" t="s">
        <v>6</v>
      </c>
      <c r="AJ29" s="593" t="s">
        <v>7</v>
      </c>
      <c r="AK29" s="593" t="s">
        <v>8</v>
      </c>
      <c r="AL29" s="594" t="s">
        <v>9</v>
      </c>
    </row>
    <row r="30" spans="1:38" ht="22.5" customHeight="1" x14ac:dyDescent="0.3">
      <c r="B30" s="419">
        <v>16</v>
      </c>
      <c r="C30" s="788" t="str">
        <f>S30</f>
        <v>COLLEGIO SAN CARLO</v>
      </c>
      <c r="D30" s="788"/>
      <c r="E30" s="788"/>
      <c r="F30" s="788"/>
      <c r="G30" s="788"/>
      <c r="H30" s="595"/>
      <c r="I30" s="788" t="str">
        <f>S31</f>
        <v>IIS CARDANO</v>
      </c>
      <c r="J30" s="788"/>
      <c r="K30" s="788"/>
      <c r="L30" s="788"/>
      <c r="M30" s="788"/>
      <c r="N30" s="596">
        <v>4</v>
      </c>
      <c r="O30" s="597" t="s">
        <v>10</v>
      </c>
      <c r="P30" s="596">
        <v>16</v>
      </c>
      <c r="Q30" s="598"/>
      <c r="R30" s="599" t="s">
        <v>17</v>
      </c>
      <c r="S30" s="600" t="s">
        <v>86</v>
      </c>
      <c r="T30" s="601">
        <f>IF(N30="N",0,IF(N30=P30,1,IF(N30&gt;P30,3,IF(N30&lt;P30,1))))</f>
        <v>1</v>
      </c>
      <c r="U30" s="602" t="s">
        <v>10</v>
      </c>
      <c r="V30" s="602" t="s">
        <v>10</v>
      </c>
      <c r="W30" s="602" t="s">
        <v>10</v>
      </c>
      <c r="X30" s="602" t="s">
        <v>10</v>
      </c>
      <c r="Y30" s="603">
        <f>IF(N35="N",0,IF(N35=P35,1,IF(N35&gt;P35,3,IF(N35&lt;P35,1))))</f>
        <v>3</v>
      </c>
      <c r="Z30" s="602" t="s">
        <v>10</v>
      </c>
      <c r="AA30" s="602" t="s">
        <v>10</v>
      </c>
      <c r="AB30" s="603">
        <f>IF(N38="N",0,IF(N38=P38,1,IF(N38&gt;P38,3,IF(N38&lt;P38,1))))</f>
        <v>1</v>
      </c>
      <c r="AC30" s="602" t="s">
        <v>10</v>
      </c>
      <c r="AD30" s="602" t="s">
        <v>10</v>
      </c>
      <c r="AE30" s="603">
        <f>IF(N41="N",0,IF(N41=P41,1,IF(N41&gt;P41,3,IF(N41&lt;P41,1))))</f>
        <v>3</v>
      </c>
      <c r="AF30" s="602" t="s">
        <v>10</v>
      </c>
      <c r="AG30" s="603">
        <f>IF(N43="N",0,IF(N43=P43,1,IF(N43&gt;P43,3,IF(N43&lt;P43,1))))</f>
        <v>1</v>
      </c>
      <c r="AH30" s="604" t="s">
        <v>10</v>
      </c>
      <c r="AI30" s="605">
        <f>SUM(N30,N35,N38,N41,N43)</f>
        <v>66</v>
      </c>
      <c r="AJ30" s="606">
        <f>SUM(P30,P35,P38,P41,P43)</f>
        <v>46</v>
      </c>
      <c r="AK30" s="607">
        <f t="shared" ref="AK30:AK35" si="2">SUM(AI30,-AJ30)</f>
        <v>20</v>
      </c>
      <c r="AL30" s="608">
        <f t="shared" ref="AL30:AL35" si="3">SUM(T30:AH30)</f>
        <v>9</v>
      </c>
    </row>
    <row r="31" spans="1:38" ht="22.5" customHeight="1" x14ac:dyDescent="0.3">
      <c r="B31" s="420">
        <v>17</v>
      </c>
      <c r="C31" s="779" t="str">
        <f>S32</f>
        <v>LICEO C REBORA</v>
      </c>
      <c r="D31" s="779"/>
      <c r="E31" s="779"/>
      <c r="F31" s="779"/>
      <c r="G31" s="779"/>
      <c r="H31" s="609"/>
      <c r="I31" s="779" t="str">
        <f>S33</f>
        <v xml:space="preserve"> CAVALLERI PARABIAGO</v>
      </c>
      <c r="J31" s="779"/>
      <c r="K31" s="779"/>
      <c r="L31" s="779"/>
      <c r="M31" s="779"/>
      <c r="N31" s="610">
        <v>9</v>
      </c>
      <c r="O31" s="611" t="s">
        <v>10</v>
      </c>
      <c r="P31" s="610">
        <v>16</v>
      </c>
      <c r="Q31" s="598"/>
      <c r="R31" s="612" t="s">
        <v>18</v>
      </c>
      <c r="S31" s="613" t="s">
        <v>88</v>
      </c>
      <c r="T31" s="614">
        <f>IF(P30="N",0,IF(N30=P30,1,IF(N30&lt;P30,3,IF(N30&gt;P30,1))))</f>
        <v>3</v>
      </c>
      <c r="U31" s="615" t="s">
        <v>10</v>
      </c>
      <c r="V31" s="615" t="s">
        <v>10</v>
      </c>
      <c r="W31" s="616">
        <f>IF(N33="N",0,IF(N33=P33,1,IF(N33&gt;P33,3,IF(N33&lt;P33,1))))</f>
        <v>3</v>
      </c>
      <c r="X31" s="615" t="s">
        <v>10</v>
      </c>
      <c r="Y31" s="615" t="s">
        <v>10</v>
      </c>
      <c r="Z31" s="616">
        <f>IF(N36="N",0,IF(N36=P36,1,IF(N36&gt;P36,3,IF(N36&lt;P36,1))))</f>
        <v>3</v>
      </c>
      <c r="AA31" s="615" t="s">
        <v>10</v>
      </c>
      <c r="AB31" s="615" t="s">
        <v>10</v>
      </c>
      <c r="AC31" s="616">
        <f>IF(N39="N",0,IF(N39=P39,1,IF(N39&gt;P39,3,IF(N39&lt;P39,1))))</f>
        <v>3</v>
      </c>
      <c r="AD31" s="615" t="s">
        <v>10</v>
      </c>
      <c r="AE31" s="615" t="s">
        <v>10</v>
      </c>
      <c r="AF31" s="616">
        <f>IF(N42="N",0,IF(N42=P42,1,IF(N42&gt;P42,3,IF(N42&lt;P42,1))))</f>
        <v>3</v>
      </c>
      <c r="AG31" s="615" t="s">
        <v>10</v>
      </c>
      <c r="AH31" s="617" t="s">
        <v>10</v>
      </c>
      <c r="AI31" s="618">
        <f>SUM(P30,N33,N36,N39,N42)</f>
        <v>94</v>
      </c>
      <c r="AJ31" s="619">
        <f>SUM(N30,P33,P36,P39,P42)</f>
        <v>26</v>
      </c>
      <c r="AK31" s="620">
        <f t="shared" si="2"/>
        <v>68</v>
      </c>
      <c r="AL31" s="621">
        <f t="shared" si="3"/>
        <v>15</v>
      </c>
    </row>
    <row r="32" spans="1:38" ht="22.5" customHeight="1" x14ac:dyDescent="0.3">
      <c r="B32" s="421">
        <v>18</v>
      </c>
      <c r="C32" s="786">
        <f>S34</f>
        <v>0</v>
      </c>
      <c r="D32" s="778"/>
      <c r="E32" s="778"/>
      <c r="F32" s="778"/>
      <c r="G32" s="778"/>
      <c r="H32" s="622"/>
      <c r="I32" s="778">
        <f>S35</f>
        <v>0</v>
      </c>
      <c r="J32" s="778"/>
      <c r="K32" s="778"/>
      <c r="L32" s="778"/>
      <c r="M32" s="778"/>
      <c r="N32" s="623">
        <v>0</v>
      </c>
      <c r="O32" s="624" t="s">
        <v>10</v>
      </c>
      <c r="P32" s="623">
        <v>0</v>
      </c>
      <c r="Q32" s="598"/>
      <c r="R32" s="612" t="s">
        <v>19</v>
      </c>
      <c r="S32" s="613" t="s">
        <v>89</v>
      </c>
      <c r="T32" s="625" t="s">
        <v>10</v>
      </c>
      <c r="U32" s="616">
        <f>IF(N31="N",0,IF(N31=P31,1,IF(N31&gt;P31,3,IF(N31&lt;P31,1))))</f>
        <v>1</v>
      </c>
      <c r="V32" s="615" t="s">
        <v>10</v>
      </c>
      <c r="W32" s="616">
        <f>IF(P33="N",0,IF(N33=P33,1,IF(N33&lt;P33,3,IF(N33&gt;P33,1))))</f>
        <v>1</v>
      </c>
      <c r="X32" s="615" t="s">
        <v>10</v>
      </c>
      <c r="Y32" s="615" t="s">
        <v>10</v>
      </c>
      <c r="Z32" s="615" t="s">
        <v>10</v>
      </c>
      <c r="AA32" s="616">
        <f>IF(N37="N",0,IF(N37=P37,1,IF(N37&gt;P37,3,IF(N37&lt;P37,1))))</f>
        <v>3</v>
      </c>
      <c r="AB32" s="615" t="s">
        <v>10</v>
      </c>
      <c r="AC32" s="615" t="s">
        <v>10</v>
      </c>
      <c r="AD32" s="616">
        <f>IF(N40="N",0,IF(N40=P40,1,IF(N40&gt;P40,3,IF(N40&lt;P40,1))))</f>
        <v>3</v>
      </c>
      <c r="AE32" s="615" t="s">
        <v>10</v>
      </c>
      <c r="AF32" s="615" t="s">
        <v>10</v>
      </c>
      <c r="AG32" s="616">
        <f>IF(P43="N",0,IF(N43=P43,1,IF(N43&lt;P43,3,IF(N43&gt;P43,1))))</f>
        <v>3</v>
      </c>
      <c r="AH32" s="617" t="s">
        <v>10</v>
      </c>
      <c r="AI32" s="618">
        <f>SUM(N31,P33,N37,N40,P43)</f>
        <v>77</v>
      </c>
      <c r="AJ32" s="619">
        <f>SUM(P31,N33,P37,P40,N43)</f>
        <v>47</v>
      </c>
      <c r="AK32" s="620">
        <f t="shared" si="2"/>
        <v>30</v>
      </c>
      <c r="AL32" s="608">
        <f t="shared" si="3"/>
        <v>11</v>
      </c>
    </row>
    <row r="33" spans="2:38" ht="22.5" customHeight="1" x14ac:dyDescent="0.3">
      <c r="B33" s="420">
        <v>19</v>
      </c>
      <c r="C33" s="779" t="str">
        <f>S31</f>
        <v>IIS CARDANO</v>
      </c>
      <c r="D33" s="779"/>
      <c r="E33" s="779"/>
      <c r="F33" s="779"/>
      <c r="G33" s="779"/>
      <c r="H33" s="609"/>
      <c r="I33" s="787" t="str">
        <f>S32</f>
        <v>LICEO C REBORA</v>
      </c>
      <c r="J33" s="779"/>
      <c r="K33" s="779"/>
      <c r="L33" s="779"/>
      <c r="M33" s="779"/>
      <c r="N33" s="610">
        <v>19</v>
      </c>
      <c r="O33" s="611" t="s">
        <v>10</v>
      </c>
      <c r="P33" s="610">
        <v>8</v>
      </c>
      <c r="Q33" s="598"/>
      <c r="R33" s="612" t="s">
        <v>20</v>
      </c>
      <c r="S33" s="613" t="s">
        <v>91</v>
      </c>
      <c r="T33" s="625" t="s">
        <v>10</v>
      </c>
      <c r="U33" s="616">
        <f>IF(P31="N",0,IF(N31=P31,1,IF(N31&lt;P31,3,IF(N31&gt;P31,1))))</f>
        <v>3</v>
      </c>
      <c r="V33" s="615" t="s">
        <v>10</v>
      </c>
      <c r="W33" s="615" t="s">
        <v>10</v>
      </c>
      <c r="X33" s="616">
        <f>IF(N34="N",0,IF(N34=P34,1,IF(N34&gt;P34,3,IF(N34&lt;P34,1))))</f>
        <v>3</v>
      </c>
      <c r="Y33" s="615" t="s">
        <v>10</v>
      </c>
      <c r="Z33" s="616">
        <f>IF(P36="N",0,IF(N36=P36,1,IF(N36&lt;P36,3,IF(N36&gt;P36,1))))</f>
        <v>1</v>
      </c>
      <c r="AA33" s="615" t="s">
        <v>10</v>
      </c>
      <c r="AB33" s="616">
        <f>IF(P38="N",0,IF(N38=P38,1,IF(N38&lt;P38,3,IF(N38&gt;P38,1))))</f>
        <v>3</v>
      </c>
      <c r="AC33" s="615" t="s">
        <v>10</v>
      </c>
      <c r="AD33" s="615" t="s">
        <v>10</v>
      </c>
      <c r="AE33" s="615" t="s">
        <v>10</v>
      </c>
      <c r="AF33" s="615" t="s">
        <v>10</v>
      </c>
      <c r="AG33" s="615" t="s">
        <v>10</v>
      </c>
      <c r="AH33" s="626">
        <f>IF(N44="N",0,IF(N44=P44,1,IF(N44&gt;P44,3,IF(N44&lt;P44,1))))</f>
        <v>3</v>
      </c>
      <c r="AI33" s="618">
        <f>SUM(P31,N34,P36,P38,N44)</f>
        <v>84</v>
      </c>
      <c r="AJ33" s="619">
        <f>SUM(N31,P34,N36,N38,P44)</f>
        <v>34</v>
      </c>
      <c r="AK33" s="620">
        <f t="shared" si="2"/>
        <v>50</v>
      </c>
      <c r="AL33" s="621">
        <f t="shared" si="3"/>
        <v>13</v>
      </c>
    </row>
    <row r="34" spans="2:38" ht="22.5" customHeight="1" x14ac:dyDescent="0.3">
      <c r="B34" s="421">
        <v>20</v>
      </c>
      <c r="C34" s="778" t="str">
        <f>S33</f>
        <v xml:space="preserve"> CAVALLERI PARABIAGO</v>
      </c>
      <c r="D34" s="778"/>
      <c r="E34" s="778"/>
      <c r="F34" s="778"/>
      <c r="G34" s="778"/>
      <c r="H34" s="622"/>
      <c r="I34" s="778">
        <f>S34</f>
        <v>0</v>
      </c>
      <c r="J34" s="778"/>
      <c r="K34" s="778"/>
      <c r="L34" s="778"/>
      <c r="M34" s="778"/>
      <c r="N34" s="623">
        <v>21</v>
      </c>
      <c r="O34" s="624" t="s">
        <v>10</v>
      </c>
      <c r="P34" s="623">
        <v>0</v>
      </c>
      <c r="Q34" s="598"/>
      <c r="R34" s="612" t="s">
        <v>21</v>
      </c>
      <c r="S34" s="613"/>
      <c r="T34" s="625" t="s">
        <v>10</v>
      </c>
      <c r="U34" s="615" t="s">
        <v>10</v>
      </c>
      <c r="V34" s="616">
        <f>IF(N32="N",0,IF(N32=P32,1,IF(N32&gt;P32,3,IF(N32&lt;P32,1))))</f>
        <v>1</v>
      </c>
      <c r="W34" s="615" t="s">
        <v>10</v>
      </c>
      <c r="X34" s="616">
        <f>IF(P34="N",0,IF(N34=P34,1,IF(N34&lt;P34,3,IF(N34&gt;P34,1))))</f>
        <v>1</v>
      </c>
      <c r="Y34" s="615" t="s">
        <v>10</v>
      </c>
      <c r="Z34" s="615" t="s">
        <v>10</v>
      </c>
      <c r="AA34" s="616">
        <f>IF(P37="N",0,IF(N37=P37,1,IF(N37&lt;P37,3,IF(N37&gt;P37,1))))</f>
        <v>1</v>
      </c>
      <c r="AB34" s="615" t="s">
        <v>10</v>
      </c>
      <c r="AC34" s="616">
        <f>IF(P39="N",0,IF(N39=P39,1,IF(N39&lt;P39,3,IF(N39&gt;P39,1))))</f>
        <v>1</v>
      </c>
      <c r="AD34" s="615" t="s">
        <v>10</v>
      </c>
      <c r="AE34" s="616">
        <f>IF(P41="N",0,IF(N41=P41,1,IF(N41&lt;P41,3,IF(N41&gt;P41,1))))</f>
        <v>1</v>
      </c>
      <c r="AF34" s="615" t="s">
        <v>10</v>
      </c>
      <c r="AG34" s="615" t="s">
        <v>10</v>
      </c>
      <c r="AH34" s="617" t="s">
        <v>10</v>
      </c>
      <c r="AI34" s="618">
        <f>SUM(N32,P34,P37,P39,P41)</f>
        <v>0</v>
      </c>
      <c r="AJ34" s="619">
        <f>SUM(P32,N34,N37,N39,N41)</f>
        <v>84</v>
      </c>
      <c r="AK34" s="620">
        <f t="shared" si="2"/>
        <v>-84</v>
      </c>
      <c r="AL34" s="621">
        <f t="shared" si="3"/>
        <v>5</v>
      </c>
    </row>
    <row r="35" spans="2:38" ht="22.5" customHeight="1" thickBot="1" x14ac:dyDescent="0.35">
      <c r="B35" s="420">
        <v>21</v>
      </c>
      <c r="C35" s="779" t="str">
        <f>S30</f>
        <v>COLLEGIO SAN CARLO</v>
      </c>
      <c r="D35" s="779"/>
      <c r="E35" s="779"/>
      <c r="F35" s="779"/>
      <c r="G35" s="779"/>
      <c r="H35" s="609"/>
      <c r="I35" s="779">
        <f>S35</f>
        <v>0</v>
      </c>
      <c r="J35" s="779"/>
      <c r="K35" s="779"/>
      <c r="L35" s="779"/>
      <c r="M35" s="779"/>
      <c r="N35" s="610">
        <v>21</v>
      </c>
      <c r="O35" s="611" t="s">
        <v>10</v>
      </c>
      <c r="P35" s="610">
        <v>0</v>
      </c>
      <c r="Q35" s="598"/>
      <c r="R35" s="627" t="s">
        <v>22</v>
      </c>
      <c r="S35" s="628"/>
      <c r="T35" s="629" t="s">
        <v>10</v>
      </c>
      <c r="U35" s="630"/>
      <c r="V35" s="631">
        <f>IF(P32="N",0,IF(N32=P32,1,IF(N32&lt;P32,3,IF(N32&gt;P32,1))))</f>
        <v>1</v>
      </c>
      <c r="W35" s="632" t="s">
        <v>10</v>
      </c>
      <c r="X35" s="632" t="s">
        <v>10</v>
      </c>
      <c r="Y35" s="631">
        <f>IF(P35="N",0,IF(N35=P35,1,IF(N35&lt;P35,3,IF(N35&gt;P35,1))))</f>
        <v>1</v>
      </c>
      <c r="Z35" s="632" t="s">
        <v>10</v>
      </c>
      <c r="AA35" s="632" t="s">
        <v>10</v>
      </c>
      <c r="AB35" s="632" t="s">
        <v>10</v>
      </c>
      <c r="AC35" s="632" t="s">
        <v>10</v>
      </c>
      <c r="AD35" s="631">
        <f>IF(P40="N",0,IF(N40=P40,1,IF(N40&lt;P40,3,IF(N40&gt;P40,1))))</f>
        <v>1</v>
      </c>
      <c r="AE35" s="632" t="s">
        <v>10</v>
      </c>
      <c r="AF35" s="631">
        <f>IF(P42="N",0,IF(N42=P42,1,IF(N42&lt;P42,3,IF(N42&gt;Z33,1))))</f>
        <v>1</v>
      </c>
      <c r="AG35" s="632" t="s">
        <v>10</v>
      </c>
      <c r="AH35" s="633">
        <f>IF(P44="N",0,IF(N44=P44,1,IF(N44&lt;P44,3,IF(N44&gt;P44,1))))</f>
        <v>1</v>
      </c>
      <c r="AI35" s="634">
        <f>SUM(P32,P35,P40,P42,P44)</f>
        <v>0</v>
      </c>
      <c r="AJ35" s="635">
        <f>SUM(N32,N35,N40,N42,N44)</f>
        <v>84</v>
      </c>
      <c r="AK35" s="636">
        <f t="shared" si="2"/>
        <v>-84</v>
      </c>
      <c r="AL35" s="621">
        <f t="shared" si="3"/>
        <v>5</v>
      </c>
    </row>
    <row r="36" spans="2:38" ht="22.5" customHeight="1" x14ac:dyDescent="0.3">
      <c r="B36" s="421">
        <v>22</v>
      </c>
      <c r="C36" s="778" t="str">
        <f>S31</f>
        <v>IIS CARDANO</v>
      </c>
      <c r="D36" s="778"/>
      <c r="E36" s="778"/>
      <c r="F36" s="778"/>
      <c r="G36" s="778"/>
      <c r="H36" s="622"/>
      <c r="I36" s="778" t="str">
        <f>S33</f>
        <v xml:space="preserve"> CAVALLERI PARABIAGO</v>
      </c>
      <c r="J36" s="778"/>
      <c r="K36" s="778"/>
      <c r="L36" s="778"/>
      <c r="M36" s="778"/>
      <c r="N36" s="623">
        <v>17</v>
      </c>
      <c r="O36" s="624"/>
      <c r="P36" s="623">
        <v>14</v>
      </c>
      <c r="Q36" s="598"/>
      <c r="R36" s="780"/>
      <c r="S36" s="781"/>
      <c r="T36" s="781"/>
      <c r="U36" s="781"/>
      <c r="V36" s="781"/>
      <c r="W36" s="781"/>
      <c r="X36" s="781"/>
      <c r="Y36" s="781"/>
      <c r="Z36" s="781"/>
      <c r="AA36" s="781"/>
      <c r="AB36" s="781"/>
      <c r="AC36" s="781"/>
      <c r="AD36" s="781"/>
      <c r="AE36" s="781"/>
      <c r="AF36" s="781"/>
      <c r="AG36" s="781"/>
      <c r="AH36" s="781"/>
      <c r="AI36" s="781"/>
      <c r="AJ36" s="781"/>
      <c r="AK36" s="781"/>
      <c r="AL36" s="782"/>
    </row>
    <row r="37" spans="2:38" ht="22.5" customHeight="1" x14ac:dyDescent="0.3">
      <c r="B37" s="420">
        <v>23</v>
      </c>
      <c r="C37" s="779" t="str">
        <f>S32</f>
        <v>LICEO C REBORA</v>
      </c>
      <c r="D37" s="779"/>
      <c r="E37" s="779"/>
      <c r="F37" s="779"/>
      <c r="G37" s="779"/>
      <c r="H37" s="609"/>
      <c r="I37" s="779">
        <f>S34</f>
        <v>0</v>
      </c>
      <c r="J37" s="779"/>
      <c r="K37" s="779"/>
      <c r="L37" s="779"/>
      <c r="M37" s="779"/>
      <c r="N37" s="610">
        <v>21</v>
      </c>
      <c r="O37" s="611" t="s">
        <v>10</v>
      </c>
      <c r="P37" s="610">
        <v>0</v>
      </c>
      <c r="Q37" s="598"/>
      <c r="R37" s="780"/>
      <c r="S37" s="781"/>
      <c r="T37" s="781"/>
      <c r="U37" s="781"/>
      <c r="V37" s="781"/>
      <c r="W37" s="781"/>
      <c r="X37" s="781"/>
      <c r="Y37" s="781"/>
      <c r="Z37" s="781"/>
      <c r="AA37" s="781"/>
      <c r="AB37" s="781"/>
      <c r="AC37" s="781"/>
      <c r="AD37" s="781"/>
      <c r="AE37" s="781"/>
      <c r="AF37" s="781"/>
      <c r="AG37" s="781"/>
      <c r="AH37" s="781"/>
      <c r="AI37" s="781"/>
      <c r="AJ37" s="781"/>
      <c r="AK37" s="781"/>
      <c r="AL37" s="782"/>
    </row>
    <row r="38" spans="2:38" ht="22.5" customHeight="1" x14ac:dyDescent="0.3">
      <c r="B38" s="421">
        <v>24</v>
      </c>
      <c r="C38" s="786" t="str">
        <f>S30</f>
        <v>COLLEGIO SAN CARLO</v>
      </c>
      <c r="D38" s="778"/>
      <c r="E38" s="778"/>
      <c r="F38" s="778"/>
      <c r="G38" s="778"/>
      <c r="H38" s="622"/>
      <c r="I38" s="778" t="str">
        <f>S33</f>
        <v xml:space="preserve"> CAVALLERI PARABIAGO</v>
      </c>
      <c r="J38" s="778"/>
      <c r="K38" s="778"/>
      <c r="L38" s="778"/>
      <c r="M38" s="778"/>
      <c r="N38" s="623">
        <v>8</v>
      </c>
      <c r="O38" s="624" t="s">
        <v>10</v>
      </c>
      <c r="P38" s="623">
        <v>12</v>
      </c>
      <c r="Q38" s="598"/>
      <c r="R38" s="780"/>
      <c r="S38" s="781"/>
      <c r="T38" s="781"/>
      <c r="U38" s="781"/>
      <c r="V38" s="781"/>
      <c r="W38" s="781"/>
      <c r="X38" s="781"/>
      <c r="Y38" s="781"/>
      <c r="Z38" s="781"/>
      <c r="AA38" s="781"/>
      <c r="AB38" s="781"/>
      <c r="AC38" s="781"/>
      <c r="AD38" s="781"/>
      <c r="AE38" s="781"/>
      <c r="AF38" s="781"/>
      <c r="AG38" s="781"/>
      <c r="AH38" s="781"/>
      <c r="AI38" s="781"/>
      <c r="AJ38" s="781"/>
      <c r="AK38" s="781"/>
      <c r="AL38" s="782"/>
    </row>
    <row r="39" spans="2:38" ht="22.5" customHeight="1" x14ac:dyDescent="0.3">
      <c r="B39" s="420">
        <v>25</v>
      </c>
      <c r="C39" s="779" t="str">
        <f>S31</f>
        <v>IIS CARDANO</v>
      </c>
      <c r="D39" s="779"/>
      <c r="E39" s="779"/>
      <c r="F39" s="779"/>
      <c r="G39" s="779"/>
      <c r="H39" s="609"/>
      <c r="I39" s="779">
        <f>S34</f>
        <v>0</v>
      </c>
      <c r="J39" s="779"/>
      <c r="K39" s="779"/>
      <c r="L39" s="779"/>
      <c r="M39" s="779"/>
      <c r="N39" s="610">
        <v>21</v>
      </c>
      <c r="O39" s="611" t="s">
        <v>10</v>
      </c>
      <c r="P39" s="610">
        <v>0</v>
      </c>
      <c r="Q39" s="598"/>
      <c r="R39" s="780"/>
      <c r="S39" s="781"/>
      <c r="T39" s="781"/>
      <c r="U39" s="781"/>
      <c r="V39" s="781"/>
      <c r="W39" s="781"/>
      <c r="X39" s="781"/>
      <c r="Y39" s="781"/>
      <c r="Z39" s="781"/>
      <c r="AA39" s="781"/>
      <c r="AB39" s="781"/>
      <c r="AC39" s="781"/>
      <c r="AD39" s="781"/>
      <c r="AE39" s="781"/>
      <c r="AF39" s="781"/>
      <c r="AG39" s="781"/>
      <c r="AH39" s="781"/>
      <c r="AI39" s="781"/>
      <c r="AJ39" s="781"/>
      <c r="AK39" s="781"/>
      <c r="AL39" s="782"/>
    </row>
    <row r="40" spans="2:38" ht="22.5" customHeight="1" x14ac:dyDescent="0.3">
      <c r="B40" s="421">
        <v>26</v>
      </c>
      <c r="C40" s="778" t="str">
        <f>S32</f>
        <v>LICEO C REBORA</v>
      </c>
      <c r="D40" s="778"/>
      <c r="E40" s="778"/>
      <c r="F40" s="778"/>
      <c r="G40" s="778"/>
      <c r="H40" s="622"/>
      <c r="I40" s="778">
        <f>S35</f>
        <v>0</v>
      </c>
      <c r="J40" s="778"/>
      <c r="K40" s="778"/>
      <c r="L40" s="778"/>
      <c r="M40" s="778"/>
      <c r="N40" s="623">
        <v>21</v>
      </c>
      <c r="O40" s="624" t="s">
        <v>10</v>
      </c>
      <c r="P40" s="623">
        <v>0</v>
      </c>
      <c r="Q40" s="598"/>
      <c r="R40" s="780"/>
      <c r="S40" s="781"/>
      <c r="T40" s="781"/>
      <c r="U40" s="781"/>
      <c r="V40" s="781"/>
      <c r="W40" s="781"/>
      <c r="X40" s="781"/>
      <c r="Y40" s="781"/>
      <c r="Z40" s="781"/>
      <c r="AA40" s="781"/>
      <c r="AB40" s="781"/>
      <c r="AC40" s="781"/>
      <c r="AD40" s="781"/>
      <c r="AE40" s="781"/>
      <c r="AF40" s="781"/>
      <c r="AG40" s="781"/>
      <c r="AH40" s="781"/>
      <c r="AI40" s="781"/>
      <c r="AJ40" s="781"/>
      <c r="AK40" s="781"/>
      <c r="AL40" s="782"/>
    </row>
    <row r="41" spans="2:38" ht="22.5" customHeight="1" x14ac:dyDescent="0.3">
      <c r="B41" s="420">
        <v>27</v>
      </c>
      <c r="C41" s="779" t="str">
        <f>S30</f>
        <v>COLLEGIO SAN CARLO</v>
      </c>
      <c r="D41" s="779"/>
      <c r="E41" s="779"/>
      <c r="F41" s="779"/>
      <c r="G41" s="779"/>
      <c r="H41" s="609"/>
      <c r="I41" s="779">
        <f>S34</f>
        <v>0</v>
      </c>
      <c r="J41" s="779"/>
      <c r="K41" s="779"/>
      <c r="L41" s="779"/>
      <c r="M41" s="779"/>
      <c r="N41" s="610">
        <v>21</v>
      </c>
      <c r="O41" s="611" t="s">
        <v>10</v>
      </c>
      <c r="P41" s="610">
        <v>0</v>
      </c>
      <c r="Q41" s="598"/>
      <c r="R41" s="780"/>
      <c r="S41" s="781"/>
      <c r="T41" s="781"/>
      <c r="U41" s="781"/>
      <c r="V41" s="781"/>
      <c r="W41" s="781"/>
      <c r="X41" s="781"/>
      <c r="Y41" s="781"/>
      <c r="Z41" s="781"/>
      <c r="AA41" s="781"/>
      <c r="AB41" s="781"/>
      <c r="AC41" s="781"/>
      <c r="AD41" s="781"/>
      <c r="AE41" s="781"/>
      <c r="AF41" s="781"/>
      <c r="AG41" s="781"/>
      <c r="AH41" s="781"/>
      <c r="AI41" s="781"/>
      <c r="AJ41" s="781"/>
      <c r="AK41" s="781"/>
      <c r="AL41" s="782"/>
    </row>
    <row r="42" spans="2:38" ht="22.5" customHeight="1" x14ac:dyDescent="0.3">
      <c r="B42" s="421">
        <v>28</v>
      </c>
      <c r="C42" s="778" t="str">
        <f>S31</f>
        <v>IIS CARDANO</v>
      </c>
      <c r="D42" s="778"/>
      <c r="E42" s="778"/>
      <c r="F42" s="778"/>
      <c r="G42" s="778"/>
      <c r="H42" s="622"/>
      <c r="I42" s="778">
        <f>S35</f>
        <v>0</v>
      </c>
      <c r="J42" s="778"/>
      <c r="K42" s="778"/>
      <c r="L42" s="778"/>
      <c r="M42" s="778"/>
      <c r="N42" s="623">
        <v>21</v>
      </c>
      <c r="O42" s="611" t="s">
        <v>10</v>
      </c>
      <c r="P42" s="623">
        <v>0</v>
      </c>
      <c r="Q42" s="598"/>
      <c r="R42" s="780"/>
      <c r="S42" s="781"/>
      <c r="T42" s="781"/>
      <c r="U42" s="781"/>
      <c r="V42" s="781"/>
      <c r="W42" s="781"/>
      <c r="X42" s="781"/>
      <c r="Y42" s="781"/>
      <c r="Z42" s="781"/>
      <c r="AA42" s="781"/>
      <c r="AB42" s="781"/>
      <c r="AC42" s="781"/>
      <c r="AD42" s="781"/>
      <c r="AE42" s="781"/>
      <c r="AF42" s="781"/>
      <c r="AG42" s="781"/>
      <c r="AH42" s="781"/>
      <c r="AI42" s="781"/>
      <c r="AJ42" s="781"/>
      <c r="AK42" s="781"/>
      <c r="AL42" s="782"/>
    </row>
    <row r="43" spans="2:38" ht="22.5" customHeight="1" x14ac:dyDescent="0.3">
      <c r="B43" s="420">
        <v>29</v>
      </c>
      <c r="C43" s="779" t="str">
        <f>S30</f>
        <v>COLLEGIO SAN CARLO</v>
      </c>
      <c r="D43" s="779"/>
      <c r="E43" s="779"/>
      <c r="F43" s="779"/>
      <c r="G43" s="779"/>
      <c r="H43" s="609"/>
      <c r="I43" s="779" t="str">
        <f>S32</f>
        <v>LICEO C REBORA</v>
      </c>
      <c r="J43" s="779"/>
      <c r="K43" s="779"/>
      <c r="L43" s="779"/>
      <c r="M43" s="779"/>
      <c r="N43" s="610">
        <v>12</v>
      </c>
      <c r="O43" s="624" t="s">
        <v>10</v>
      </c>
      <c r="P43" s="610">
        <v>18</v>
      </c>
      <c r="Q43" s="598"/>
      <c r="R43" s="780"/>
      <c r="S43" s="781"/>
      <c r="T43" s="781"/>
      <c r="U43" s="781"/>
      <c r="V43" s="781"/>
      <c r="W43" s="781"/>
      <c r="X43" s="781"/>
      <c r="Y43" s="781"/>
      <c r="Z43" s="781"/>
      <c r="AA43" s="781"/>
      <c r="AB43" s="781"/>
      <c r="AC43" s="781"/>
      <c r="AD43" s="781"/>
      <c r="AE43" s="781"/>
      <c r="AF43" s="781"/>
      <c r="AG43" s="781"/>
      <c r="AH43" s="781"/>
      <c r="AI43" s="781"/>
      <c r="AJ43" s="781"/>
      <c r="AK43" s="781"/>
      <c r="AL43" s="782"/>
    </row>
    <row r="44" spans="2:38" ht="22.5" customHeight="1" thickBot="1" x14ac:dyDescent="0.35">
      <c r="B44" s="269">
        <v>30</v>
      </c>
      <c r="C44" s="777" t="str">
        <f>S33</f>
        <v xml:space="preserve"> CAVALLERI PARABIAGO</v>
      </c>
      <c r="D44" s="777"/>
      <c r="E44" s="777"/>
      <c r="F44" s="777"/>
      <c r="G44" s="777"/>
      <c r="H44" s="637"/>
      <c r="I44" s="777">
        <f>S35</f>
        <v>0</v>
      </c>
      <c r="J44" s="777"/>
      <c r="K44" s="777"/>
      <c r="L44" s="777"/>
      <c r="M44" s="777"/>
      <c r="N44" s="638">
        <v>21</v>
      </c>
      <c r="O44" s="639" t="s">
        <v>10</v>
      </c>
      <c r="P44" s="638">
        <v>0</v>
      </c>
      <c r="Q44" s="640"/>
      <c r="R44" s="783"/>
      <c r="S44" s="784"/>
      <c r="T44" s="784"/>
      <c r="U44" s="784"/>
      <c r="V44" s="784"/>
      <c r="W44" s="784"/>
      <c r="X44" s="784"/>
      <c r="Y44" s="784"/>
      <c r="Z44" s="784"/>
      <c r="AA44" s="784"/>
      <c r="AB44" s="784"/>
      <c r="AC44" s="784"/>
      <c r="AD44" s="784"/>
      <c r="AE44" s="784"/>
      <c r="AF44" s="784"/>
      <c r="AG44" s="784"/>
      <c r="AH44" s="784"/>
      <c r="AI44" s="784"/>
      <c r="AJ44" s="784"/>
      <c r="AK44" s="784"/>
      <c r="AL44" s="785"/>
    </row>
    <row r="45" spans="2:38" ht="22.5" customHeight="1" x14ac:dyDescent="0.3">
      <c r="S45" s="64"/>
    </row>
    <row r="46" spans="2:38" ht="22.5" customHeight="1" x14ac:dyDescent="0.3">
      <c r="S46" s="64"/>
    </row>
    <row r="47" spans="2:38" ht="22.5" customHeight="1" thickBot="1" x14ac:dyDescent="0.35">
      <c r="S47" s="64"/>
    </row>
    <row r="48" spans="2:38" ht="22.5" customHeight="1" thickBot="1" x14ac:dyDescent="0.35">
      <c r="H48" s="671" t="s">
        <v>26</v>
      </c>
      <c r="I48" s="672"/>
      <c r="J48" s="672"/>
      <c r="K48" s="672"/>
      <c r="L48" s="672"/>
      <c r="M48" s="672"/>
      <c r="N48" s="672"/>
      <c r="O48" s="672"/>
      <c r="P48" s="672"/>
      <c r="Q48" s="672"/>
      <c r="R48" s="672"/>
      <c r="S48" s="672"/>
      <c r="T48" s="672"/>
      <c r="U48" s="672"/>
      <c r="V48" s="672"/>
      <c r="W48" s="673"/>
    </row>
    <row r="49" spans="8:37" ht="22.5" customHeight="1" thickBot="1" x14ac:dyDescent="0.35">
      <c r="H49" s="126"/>
      <c r="I49" s="127"/>
      <c r="J49" s="127"/>
      <c r="K49" s="127"/>
      <c r="L49" s="127"/>
      <c r="M49" s="127"/>
      <c r="N49" s="128"/>
      <c r="O49" s="128"/>
      <c r="P49" s="128"/>
      <c r="Q49" s="127"/>
      <c r="R49" s="127"/>
      <c r="S49" s="128"/>
      <c r="T49" s="127"/>
      <c r="U49" s="127"/>
      <c r="V49" s="127"/>
      <c r="W49" s="129"/>
      <c r="AK49" s="2"/>
    </row>
    <row r="50" spans="8:37" ht="22.5" customHeight="1" thickBot="1" x14ac:dyDescent="0.35">
      <c r="H50" s="756" t="s">
        <v>100</v>
      </c>
      <c r="I50" s="757"/>
      <c r="J50" s="757"/>
      <c r="K50" s="757"/>
      <c r="L50" s="757"/>
      <c r="M50" s="757"/>
      <c r="N50" s="757"/>
      <c r="O50" s="757"/>
      <c r="P50" s="757"/>
      <c r="Q50" s="758"/>
      <c r="R50" s="431" t="s">
        <v>10</v>
      </c>
      <c r="S50" s="417" t="s">
        <v>101</v>
      </c>
      <c r="T50" s="133"/>
      <c r="U50" s="134">
        <v>10</v>
      </c>
      <c r="V50" s="131" t="s">
        <v>10</v>
      </c>
      <c r="W50" s="135">
        <v>17</v>
      </c>
      <c r="AK50" s="2"/>
    </row>
    <row r="51" spans="8:37" ht="22.5" customHeight="1" x14ac:dyDescent="0.3">
      <c r="H51" s="658" t="s">
        <v>27</v>
      </c>
      <c r="I51" s="659"/>
      <c r="J51" s="659"/>
      <c r="K51" s="659"/>
      <c r="L51" s="659"/>
      <c r="M51" s="659"/>
      <c r="N51" s="659"/>
      <c r="O51" s="659"/>
      <c r="P51" s="659"/>
      <c r="Q51" s="659"/>
      <c r="R51" s="151"/>
      <c r="S51" s="157" t="s">
        <v>28</v>
      </c>
      <c r="T51" s="142"/>
      <c r="U51" s="140"/>
      <c r="V51" s="140"/>
      <c r="W51" s="143"/>
      <c r="AK51" s="2"/>
    </row>
    <row r="52" spans="8:37" ht="22.5" customHeight="1" thickBot="1" x14ac:dyDescent="0.35">
      <c r="H52" s="144"/>
      <c r="I52" s="145"/>
      <c r="J52" s="145"/>
      <c r="K52" s="145"/>
      <c r="L52" s="145"/>
      <c r="M52" s="145"/>
      <c r="N52" s="146"/>
      <c r="O52" s="146"/>
      <c r="P52" s="146"/>
      <c r="Q52" s="147"/>
      <c r="R52" s="147"/>
      <c r="S52" s="146"/>
      <c r="T52" s="147"/>
      <c r="U52" s="147"/>
      <c r="V52" s="147"/>
      <c r="W52" s="148"/>
    </row>
    <row r="53" spans="8:37" ht="22.5" customHeight="1" thickBot="1" x14ac:dyDescent="0.35">
      <c r="H53" s="124"/>
      <c r="I53" s="138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</row>
    <row r="54" spans="8:37" ht="22.5" customHeight="1" thickBot="1" x14ac:dyDescent="0.35">
      <c r="H54" s="671" t="s">
        <v>29</v>
      </c>
      <c r="I54" s="672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3"/>
    </row>
    <row r="55" spans="8:37" ht="22.5" customHeight="1" thickBot="1" x14ac:dyDescent="0.35">
      <c r="H55" s="126"/>
      <c r="I55" s="127"/>
      <c r="J55" s="127"/>
      <c r="K55" s="127"/>
      <c r="L55" s="127"/>
      <c r="M55" s="127"/>
      <c r="N55" s="128"/>
      <c r="O55" s="128"/>
      <c r="P55" s="128"/>
      <c r="Q55" s="127"/>
      <c r="R55" s="127"/>
      <c r="S55" s="128"/>
      <c r="T55" s="127"/>
      <c r="U55" s="127"/>
      <c r="V55" s="127"/>
      <c r="W55" s="129"/>
    </row>
    <row r="56" spans="8:37" ht="22.5" customHeight="1" thickBot="1" x14ac:dyDescent="0.35">
      <c r="H56" s="756" t="s">
        <v>98</v>
      </c>
      <c r="I56" s="757"/>
      <c r="J56" s="757"/>
      <c r="K56" s="757"/>
      <c r="L56" s="757"/>
      <c r="M56" s="757"/>
      <c r="N56" s="757"/>
      <c r="O56" s="757"/>
      <c r="P56" s="757"/>
      <c r="Q56" s="758"/>
      <c r="R56" s="431" t="s">
        <v>10</v>
      </c>
      <c r="S56" s="417" t="s">
        <v>99</v>
      </c>
      <c r="T56" s="133"/>
      <c r="U56" s="134">
        <v>21</v>
      </c>
      <c r="V56" s="131" t="s">
        <v>10</v>
      </c>
      <c r="W56" s="135">
        <v>10</v>
      </c>
    </row>
    <row r="57" spans="8:37" ht="22.5" customHeight="1" x14ac:dyDescent="0.3">
      <c r="H57" s="658" t="s">
        <v>30</v>
      </c>
      <c r="I57" s="659"/>
      <c r="J57" s="659"/>
      <c r="K57" s="659"/>
      <c r="L57" s="659"/>
      <c r="M57" s="659"/>
      <c r="N57" s="659"/>
      <c r="O57" s="659"/>
      <c r="P57" s="659"/>
      <c r="Q57" s="659"/>
      <c r="R57" s="151"/>
      <c r="S57" s="157" t="s">
        <v>31</v>
      </c>
      <c r="T57" s="142"/>
      <c r="U57" s="140"/>
      <c r="V57" s="140"/>
      <c r="W57" s="143"/>
    </row>
    <row r="58" spans="8:37" ht="22.5" customHeight="1" thickBot="1" x14ac:dyDescent="0.35">
      <c r="H58" s="144"/>
      <c r="I58" s="145"/>
      <c r="J58" s="145"/>
      <c r="K58" s="145"/>
      <c r="L58" s="145"/>
      <c r="M58" s="145"/>
      <c r="N58" s="146"/>
      <c r="O58" s="146"/>
      <c r="P58" s="146"/>
      <c r="Q58" s="147"/>
      <c r="R58" s="147"/>
      <c r="S58" s="146"/>
      <c r="T58" s="147"/>
      <c r="U58" s="147"/>
      <c r="V58" s="147"/>
      <c r="W58" s="148"/>
    </row>
    <row r="59" spans="8:37" ht="22.5" customHeight="1" thickBot="1" x14ac:dyDescent="0.35">
      <c r="S59" s="64"/>
    </row>
    <row r="60" spans="8:37" ht="22.5" customHeight="1" thickBot="1" x14ac:dyDescent="0.35">
      <c r="H60" s="660" t="s">
        <v>32</v>
      </c>
      <c r="I60" s="661"/>
      <c r="J60" s="661"/>
      <c r="K60" s="661"/>
      <c r="L60" s="661"/>
      <c r="M60" s="661"/>
      <c r="N60" s="661"/>
      <c r="O60" s="661"/>
      <c r="P60" s="661"/>
      <c r="Q60" s="661"/>
      <c r="R60" s="661"/>
      <c r="S60" s="661"/>
      <c r="T60" s="661"/>
      <c r="U60" s="661"/>
      <c r="V60" s="661"/>
      <c r="W60" s="662"/>
    </row>
    <row r="61" spans="8:37" ht="22.5" customHeight="1" thickBot="1" x14ac:dyDescent="0.35">
      <c r="H61" s="158">
        <v>1</v>
      </c>
      <c r="I61" s="645" t="str">
        <f>IF(U56=W56,"waiting…",IF(U56&gt;W56,H56,S56))</f>
        <v>parabiago</v>
      </c>
      <c r="J61" s="645"/>
      <c r="K61" s="645"/>
      <c r="L61" s="645"/>
      <c r="M61" s="645"/>
      <c r="N61" s="645"/>
      <c r="O61" s="645"/>
      <c r="P61" s="645"/>
      <c r="Q61" s="645"/>
      <c r="R61" s="645"/>
      <c r="S61" s="765" t="s">
        <v>33</v>
      </c>
      <c r="T61" s="767"/>
      <c r="U61" s="767"/>
      <c r="V61" s="767"/>
      <c r="W61" s="766"/>
    </row>
    <row r="62" spans="8:37" ht="22.5" customHeight="1" thickBot="1" x14ac:dyDescent="0.35">
      <c r="H62" s="158">
        <v>2</v>
      </c>
      <c r="I62" s="645" t="str">
        <f>IF(U56=W56,"waiting…",IF(U56&gt;W56,S56,H56))</f>
        <v>einaudi</v>
      </c>
      <c r="J62" s="645"/>
      <c r="K62" s="645"/>
      <c r="L62" s="645"/>
      <c r="M62" s="645"/>
      <c r="N62" s="645"/>
      <c r="O62" s="645"/>
      <c r="P62" s="645"/>
      <c r="Q62" s="645"/>
      <c r="R62" s="645"/>
      <c r="S62" s="768" t="s">
        <v>34</v>
      </c>
      <c r="T62" s="769"/>
      <c r="U62" s="769"/>
      <c r="V62" s="769"/>
      <c r="W62" s="770"/>
    </row>
    <row r="63" spans="8:37" ht="22.5" customHeight="1" thickBot="1" x14ac:dyDescent="0.35">
      <c r="H63" s="158">
        <v>3</v>
      </c>
      <c r="I63" s="645" t="str">
        <f>IF(U50=W50,"waiting…",IF(U50&gt;W50,H50,S50))</f>
        <v>cardano</v>
      </c>
      <c r="J63" s="645"/>
      <c r="K63" s="645"/>
      <c r="L63" s="645"/>
      <c r="M63" s="645"/>
      <c r="N63" s="645"/>
      <c r="O63" s="645"/>
      <c r="P63" s="645"/>
      <c r="Q63" s="645"/>
      <c r="R63" s="645"/>
      <c r="S63" s="771" t="s">
        <v>35</v>
      </c>
      <c r="T63" s="772"/>
      <c r="U63" s="772"/>
      <c r="V63" s="772"/>
      <c r="W63" s="773"/>
    </row>
    <row r="64" spans="8:37" ht="22.5" customHeight="1" thickBot="1" x14ac:dyDescent="0.35">
      <c r="H64" s="158">
        <v>4</v>
      </c>
      <c r="I64" s="645" t="str">
        <f>IF(U50=W50,"waiting…",IF(U50&gt;W50,S50,H50))</f>
        <v>quasimodo</v>
      </c>
      <c r="J64" s="645"/>
      <c r="K64" s="645"/>
      <c r="L64" s="645"/>
      <c r="M64" s="645"/>
      <c r="N64" s="645"/>
      <c r="O64" s="645"/>
      <c r="P64" s="645"/>
      <c r="Q64" s="645"/>
      <c r="R64" s="645"/>
      <c r="S64" s="774" t="s">
        <v>36</v>
      </c>
      <c r="T64" s="775"/>
      <c r="U64" s="775"/>
      <c r="V64" s="775"/>
      <c r="W64" s="776"/>
    </row>
    <row r="66" spans="8:18" ht="22.5" customHeight="1" x14ac:dyDescent="0.3">
      <c r="H66" s="2">
        <v>5</v>
      </c>
      <c r="I66" s="810" t="s">
        <v>102</v>
      </c>
      <c r="J66" s="810"/>
      <c r="K66" s="810"/>
      <c r="L66" s="810"/>
      <c r="M66" s="810"/>
      <c r="N66" s="810"/>
      <c r="O66" s="810"/>
      <c r="P66" s="810"/>
      <c r="Q66" s="810"/>
      <c r="R66" s="810"/>
    </row>
    <row r="67" spans="8:18" ht="22.5" customHeight="1" x14ac:dyDescent="0.3">
      <c r="H67" s="2">
        <v>6</v>
      </c>
      <c r="I67" s="810" t="s">
        <v>103</v>
      </c>
      <c r="J67" s="810"/>
      <c r="K67" s="810"/>
      <c r="L67" s="810"/>
      <c r="M67" s="810"/>
      <c r="N67" s="810"/>
      <c r="O67" s="810"/>
      <c r="P67" s="810"/>
      <c r="Q67" s="810"/>
      <c r="R67" s="810"/>
    </row>
    <row r="68" spans="8:18" ht="22.5" customHeight="1" x14ac:dyDescent="0.3">
      <c r="H68" s="2">
        <v>7</v>
      </c>
      <c r="I68" s="810" t="s">
        <v>104</v>
      </c>
      <c r="J68" s="810"/>
      <c r="K68" s="810"/>
      <c r="L68" s="810"/>
      <c r="M68" s="810"/>
      <c r="N68" s="810"/>
      <c r="O68" s="810"/>
      <c r="P68" s="810"/>
      <c r="Q68" s="810"/>
      <c r="R68" s="810"/>
    </row>
    <row r="69" spans="8:18" ht="22.5" customHeight="1" x14ac:dyDescent="0.3">
      <c r="H69" s="2">
        <v>8</v>
      </c>
      <c r="I69" s="810" t="s">
        <v>105</v>
      </c>
      <c r="J69" s="810"/>
      <c r="K69" s="810"/>
      <c r="L69" s="810"/>
      <c r="M69" s="810"/>
      <c r="N69" s="810"/>
      <c r="O69" s="810"/>
      <c r="P69" s="810"/>
      <c r="Q69" s="810"/>
      <c r="R69" s="810"/>
    </row>
  </sheetData>
  <mergeCells count="94">
    <mergeCell ref="I68:R68"/>
    <mergeCell ref="I69:R69"/>
    <mergeCell ref="S61:W61"/>
    <mergeCell ref="C10:G10"/>
    <mergeCell ref="I10:M10"/>
    <mergeCell ref="N10:P10"/>
    <mergeCell ref="I66:R66"/>
    <mergeCell ref="I67:R67"/>
    <mergeCell ref="C11:G11"/>
    <mergeCell ref="I11:M11"/>
    <mergeCell ref="C12:G12"/>
    <mergeCell ref="I12:M12"/>
    <mergeCell ref="C13:G13"/>
    <mergeCell ref="I13:M13"/>
    <mergeCell ref="C14:G14"/>
    <mergeCell ref="I14:M14"/>
    <mergeCell ref="L2:U2"/>
    <mergeCell ref="L3:U4"/>
    <mergeCell ref="L6:U6"/>
    <mergeCell ref="B8:AL8"/>
    <mergeCell ref="R9:AL9"/>
    <mergeCell ref="C15:G15"/>
    <mergeCell ref="I15:M15"/>
    <mergeCell ref="C16:G16"/>
    <mergeCell ref="I16:M16"/>
    <mergeCell ref="C24:G24"/>
    <mergeCell ref="I24:M24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5:G25"/>
    <mergeCell ref="I25:M25"/>
    <mergeCell ref="B27:AL27"/>
    <mergeCell ref="R28:AL28"/>
    <mergeCell ref="C29:G29"/>
    <mergeCell ref="I29:M29"/>
    <mergeCell ref="N29:P29"/>
    <mergeCell ref="C30:G30"/>
    <mergeCell ref="I30:M30"/>
    <mergeCell ref="C31:G31"/>
    <mergeCell ref="I31:M31"/>
    <mergeCell ref="C32:G32"/>
    <mergeCell ref="I32:M32"/>
    <mergeCell ref="C33:G33"/>
    <mergeCell ref="I33:M33"/>
    <mergeCell ref="C34:G34"/>
    <mergeCell ref="I34:M34"/>
    <mergeCell ref="C35:G35"/>
    <mergeCell ref="I35:M35"/>
    <mergeCell ref="C36:G36"/>
    <mergeCell ref="I36:M36"/>
    <mergeCell ref="R36:AL44"/>
    <mergeCell ref="C37:G37"/>
    <mergeCell ref="I37:M37"/>
    <mergeCell ref="C38:G38"/>
    <mergeCell ref="I38:M38"/>
    <mergeCell ref="C39:G39"/>
    <mergeCell ref="I39:M39"/>
    <mergeCell ref="C40:G40"/>
    <mergeCell ref="H60:W60"/>
    <mergeCell ref="H48:W48"/>
    <mergeCell ref="C44:G44"/>
    <mergeCell ref="I44:M44"/>
    <mergeCell ref="I40:M40"/>
    <mergeCell ref="C41:G41"/>
    <mergeCell ref="I41:M41"/>
    <mergeCell ref="C42:G42"/>
    <mergeCell ref="I42:M42"/>
    <mergeCell ref="C43:G43"/>
    <mergeCell ref="I43:M43"/>
    <mergeCell ref="H50:Q50"/>
    <mergeCell ref="H51:Q51"/>
    <mergeCell ref="H54:W54"/>
    <mergeCell ref="H56:Q56"/>
    <mergeCell ref="H57:Q57"/>
    <mergeCell ref="I64:R64"/>
    <mergeCell ref="S64:W64"/>
    <mergeCell ref="I61:R61"/>
    <mergeCell ref="I62:R62"/>
    <mergeCell ref="S62:W62"/>
    <mergeCell ref="I63:R63"/>
    <mergeCell ref="S63:W63"/>
  </mergeCells>
  <pageMargins left="0.7" right="0.7" top="0.75" bottom="0.75" header="0.3" footer="0.3"/>
  <pageSetup paperSize="8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opLeftCell="A46" zoomScaleNormal="100" workbookViewId="0">
      <selection activeCell="AQ13" sqref="AQ13"/>
    </sheetView>
  </sheetViews>
  <sheetFormatPr defaultColWidth="4.5546875" defaultRowHeight="22.5" customHeight="1" x14ac:dyDescent="0.25"/>
  <cols>
    <col min="1" max="1" width="1.44140625" style="456" customWidth="1"/>
    <col min="2" max="2" width="4.5546875" style="455" customWidth="1"/>
    <col min="3" max="6" width="4.5546875" style="456" customWidth="1"/>
    <col min="7" max="7" width="4.44140625" style="456" customWidth="1"/>
    <col min="8" max="8" width="3.109375" style="455" customWidth="1"/>
    <col min="9" max="12" width="4.5546875" style="456" customWidth="1"/>
    <col min="13" max="13" width="2" style="456" customWidth="1"/>
    <col min="14" max="14" width="4.5546875" style="455" customWidth="1"/>
    <col min="15" max="15" width="2.6640625" style="455" customWidth="1"/>
    <col min="16" max="16" width="4.5546875" style="455" customWidth="1"/>
    <col min="17" max="18" width="3.33203125" style="456" customWidth="1"/>
    <col min="19" max="19" width="32.44140625" style="455" customWidth="1"/>
    <col min="20" max="27" width="3.6640625" style="456" customWidth="1"/>
    <col min="28" max="28" width="7.44140625" style="457" bestFit="1" customWidth="1"/>
    <col min="29" max="29" width="4.6640625" style="456" customWidth="1"/>
    <col min="30" max="256" width="4.5546875" style="456"/>
    <col min="257" max="257" width="1.44140625" style="456" customWidth="1"/>
    <col min="258" max="262" width="4.5546875" style="456" customWidth="1"/>
    <col min="263" max="263" width="4.44140625" style="456" customWidth="1"/>
    <col min="264" max="264" width="3.109375" style="456" customWidth="1"/>
    <col min="265" max="268" width="4.5546875" style="456" customWidth="1"/>
    <col min="269" max="269" width="2" style="456" customWidth="1"/>
    <col min="270" max="270" width="4.5546875" style="456" customWidth="1"/>
    <col min="271" max="271" width="2.6640625" style="456" customWidth="1"/>
    <col min="272" max="272" width="4.5546875" style="456" customWidth="1"/>
    <col min="273" max="274" width="3.33203125" style="456" customWidth="1"/>
    <col min="275" max="275" width="32.44140625" style="456" customWidth="1"/>
    <col min="276" max="283" width="3.6640625" style="456" customWidth="1"/>
    <col min="284" max="284" width="7.44140625" style="456" bestFit="1" customWidth="1"/>
    <col min="285" max="285" width="4.6640625" style="456" customWidth="1"/>
    <col min="286" max="512" width="4.5546875" style="456"/>
    <col min="513" max="513" width="1.44140625" style="456" customWidth="1"/>
    <col min="514" max="518" width="4.5546875" style="456" customWidth="1"/>
    <col min="519" max="519" width="4.44140625" style="456" customWidth="1"/>
    <col min="520" max="520" width="3.109375" style="456" customWidth="1"/>
    <col min="521" max="524" width="4.5546875" style="456" customWidth="1"/>
    <col min="525" max="525" width="2" style="456" customWidth="1"/>
    <col min="526" max="526" width="4.5546875" style="456" customWidth="1"/>
    <col min="527" max="527" width="2.6640625" style="456" customWidth="1"/>
    <col min="528" max="528" width="4.5546875" style="456" customWidth="1"/>
    <col min="529" max="530" width="3.33203125" style="456" customWidth="1"/>
    <col min="531" max="531" width="32.44140625" style="456" customWidth="1"/>
    <col min="532" max="539" width="3.6640625" style="456" customWidth="1"/>
    <col min="540" max="540" width="7.44140625" style="456" bestFit="1" customWidth="1"/>
    <col min="541" max="541" width="4.6640625" style="456" customWidth="1"/>
    <col min="542" max="768" width="4.5546875" style="456"/>
    <col min="769" max="769" width="1.44140625" style="456" customWidth="1"/>
    <col min="770" max="774" width="4.5546875" style="456" customWidth="1"/>
    <col min="775" max="775" width="4.44140625" style="456" customWidth="1"/>
    <col min="776" max="776" width="3.109375" style="456" customWidth="1"/>
    <col min="777" max="780" width="4.5546875" style="456" customWidth="1"/>
    <col min="781" max="781" width="2" style="456" customWidth="1"/>
    <col min="782" max="782" width="4.5546875" style="456" customWidth="1"/>
    <col min="783" max="783" width="2.6640625" style="456" customWidth="1"/>
    <col min="784" max="784" width="4.5546875" style="456" customWidth="1"/>
    <col min="785" max="786" width="3.33203125" style="456" customWidth="1"/>
    <col min="787" max="787" width="32.44140625" style="456" customWidth="1"/>
    <col min="788" max="795" width="3.6640625" style="456" customWidth="1"/>
    <col min="796" max="796" width="7.44140625" style="456" bestFit="1" customWidth="1"/>
    <col min="797" max="797" width="4.6640625" style="456" customWidth="1"/>
    <col min="798" max="1024" width="4.5546875" style="456"/>
    <col min="1025" max="1025" width="1.44140625" style="456" customWidth="1"/>
    <col min="1026" max="1030" width="4.5546875" style="456" customWidth="1"/>
    <col min="1031" max="1031" width="4.44140625" style="456" customWidth="1"/>
    <col min="1032" max="1032" width="3.109375" style="456" customWidth="1"/>
    <col min="1033" max="1036" width="4.5546875" style="456" customWidth="1"/>
    <col min="1037" max="1037" width="2" style="456" customWidth="1"/>
    <col min="1038" max="1038" width="4.5546875" style="456" customWidth="1"/>
    <col min="1039" max="1039" width="2.6640625" style="456" customWidth="1"/>
    <col min="1040" max="1040" width="4.5546875" style="456" customWidth="1"/>
    <col min="1041" max="1042" width="3.33203125" style="456" customWidth="1"/>
    <col min="1043" max="1043" width="32.44140625" style="456" customWidth="1"/>
    <col min="1044" max="1051" width="3.6640625" style="456" customWidth="1"/>
    <col min="1052" max="1052" width="7.44140625" style="456" bestFit="1" customWidth="1"/>
    <col min="1053" max="1053" width="4.6640625" style="456" customWidth="1"/>
    <col min="1054" max="1280" width="4.5546875" style="456"/>
    <col min="1281" max="1281" width="1.44140625" style="456" customWidth="1"/>
    <col min="1282" max="1286" width="4.5546875" style="456" customWidth="1"/>
    <col min="1287" max="1287" width="4.44140625" style="456" customWidth="1"/>
    <col min="1288" max="1288" width="3.109375" style="456" customWidth="1"/>
    <col min="1289" max="1292" width="4.5546875" style="456" customWidth="1"/>
    <col min="1293" max="1293" width="2" style="456" customWidth="1"/>
    <col min="1294" max="1294" width="4.5546875" style="456" customWidth="1"/>
    <col min="1295" max="1295" width="2.6640625" style="456" customWidth="1"/>
    <col min="1296" max="1296" width="4.5546875" style="456" customWidth="1"/>
    <col min="1297" max="1298" width="3.33203125" style="456" customWidth="1"/>
    <col min="1299" max="1299" width="32.44140625" style="456" customWidth="1"/>
    <col min="1300" max="1307" width="3.6640625" style="456" customWidth="1"/>
    <col min="1308" max="1308" width="7.44140625" style="456" bestFit="1" customWidth="1"/>
    <col min="1309" max="1309" width="4.6640625" style="456" customWidth="1"/>
    <col min="1310" max="1536" width="4.5546875" style="456"/>
    <col min="1537" max="1537" width="1.44140625" style="456" customWidth="1"/>
    <col min="1538" max="1542" width="4.5546875" style="456" customWidth="1"/>
    <col min="1543" max="1543" width="4.44140625" style="456" customWidth="1"/>
    <col min="1544" max="1544" width="3.109375" style="456" customWidth="1"/>
    <col min="1545" max="1548" width="4.5546875" style="456" customWidth="1"/>
    <col min="1549" max="1549" width="2" style="456" customWidth="1"/>
    <col min="1550" max="1550" width="4.5546875" style="456" customWidth="1"/>
    <col min="1551" max="1551" width="2.6640625" style="456" customWidth="1"/>
    <col min="1552" max="1552" width="4.5546875" style="456" customWidth="1"/>
    <col min="1553" max="1554" width="3.33203125" style="456" customWidth="1"/>
    <col min="1555" max="1555" width="32.44140625" style="456" customWidth="1"/>
    <col min="1556" max="1563" width="3.6640625" style="456" customWidth="1"/>
    <col min="1564" max="1564" width="7.44140625" style="456" bestFit="1" customWidth="1"/>
    <col min="1565" max="1565" width="4.6640625" style="456" customWidth="1"/>
    <col min="1566" max="1792" width="4.5546875" style="456"/>
    <col min="1793" max="1793" width="1.44140625" style="456" customWidth="1"/>
    <col min="1794" max="1798" width="4.5546875" style="456" customWidth="1"/>
    <col min="1799" max="1799" width="4.44140625" style="456" customWidth="1"/>
    <col min="1800" max="1800" width="3.109375" style="456" customWidth="1"/>
    <col min="1801" max="1804" width="4.5546875" style="456" customWidth="1"/>
    <col min="1805" max="1805" width="2" style="456" customWidth="1"/>
    <col min="1806" max="1806" width="4.5546875" style="456" customWidth="1"/>
    <col min="1807" max="1807" width="2.6640625" style="456" customWidth="1"/>
    <col min="1808" max="1808" width="4.5546875" style="456" customWidth="1"/>
    <col min="1809" max="1810" width="3.33203125" style="456" customWidth="1"/>
    <col min="1811" max="1811" width="32.44140625" style="456" customWidth="1"/>
    <col min="1812" max="1819" width="3.6640625" style="456" customWidth="1"/>
    <col min="1820" max="1820" width="7.44140625" style="456" bestFit="1" customWidth="1"/>
    <col min="1821" max="1821" width="4.6640625" style="456" customWidth="1"/>
    <col min="1822" max="2048" width="4.5546875" style="456"/>
    <col min="2049" max="2049" width="1.44140625" style="456" customWidth="1"/>
    <col min="2050" max="2054" width="4.5546875" style="456" customWidth="1"/>
    <col min="2055" max="2055" width="4.44140625" style="456" customWidth="1"/>
    <col min="2056" max="2056" width="3.109375" style="456" customWidth="1"/>
    <col min="2057" max="2060" width="4.5546875" style="456" customWidth="1"/>
    <col min="2061" max="2061" width="2" style="456" customWidth="1"/>
    <col min="2062" max="2062" width="4.5546875" style="456" customWidth="1"/>
    <col min="2063" max="2063" width="2.6640625" style="456" customWidth="1"/>
    <col min="2064" max="2064" width="4.5546875" style="456" customWidth="1"/>
    <col min="2065" max="2066" width="3.33203125" style="456" customWidth="1"/>
    <col min="2067" max="2067" width="32.44140625" style="456" customWidth="1"/>
    <col min="2068" max="2075" width="3.6640625" style="456" customWidth="1"/>
    <col min="2076" max="2076" width="7.44140625" style="456" bestFit="1" customWidth="1"/>
    <col min="2077" max="2077" width="4.6640625" style="456" customWidth="1"/>
    <col min="2078" max="2304" width="4.5546875" style="456"/>
    <col min="2305" max="2305" width="1.44140625" style="456" customWidth="1"/>
    <col min="2306" max="2310" width="4.5546875" style="456" customWidth="1"/>
    <col min="2311" max="2311" width="4.44140625" style="456" customWidth="1"/>
    <col min="2312" max="2312" width="3.109375" style="456" customWidth="1"/>
    <col min="2313" max="2316" width="4.5546875" style="456" customWidth="1"/>
    <col min="2317" max="2317" width="2" style="456" customWidth="1"/>
    <col min="2318" max="2318" width="4.5546875" style="456" customWidth="1"/>
    <col min="2319" max="2319" width="2.6640625" style="456" customWidth="1"/>
    <col min="2320" max="2320" width="4.5546875" style="456" customWidth="1"/>
    <col min="2321" max="2322" width="3.33203125" style="456" customWidth="1"/>
    <col min="2323" max="2323" width="32.44140625" style="456" customWidth="1"/>
    <col min="2324" max="2331" width="3.6640625" style="456" customWidth="1"/>
    <col min="2332" max="2332" width="7.44140625" style="456" bestFit="1" customWidth="1"/>
    <col min="2333" max="2333" width="4.6640625" style="456" customWidth="1"/>
    <col min="2334" max="2560" width="4.5546875" style="456"/>
    <col min="2561" max="2561" width="1.44140625" style="456" customWidth="1"/>
    <col min="2562" max="2566" width="4.5546875" style="456" customWidth="1"/>
    <col min="2567" max="2567" width="4.44140625" style="456" customWidth="1"/>
    <col min="2568" max="2568" width="3.109375" style="456" customWidth="1"/>
    <col min="2569" max="2572" width="4.5546875" style="456" customWidth="1"/>
    <col min="2573" max="2573" width="2" style="456" customWidth="1"/>
    <col min="2574" max="2574" width="4.5546875" style="456" customWidth="1"/>
    <col min="2575" max="2575" width="2.6640625" style="456" customWidth="1"/>
    <col min="2576" max="2576" width="4.5546875" style="456" customWidth="1"/>
    <col min="2577" max="2578" width="3.33203125" style="456" customWidth="1"/>
    <col min="2579" max="2579" width="32.44140625" style="456" customWidth="1"/>
    <col min="2580" max="2587" width="3.6640625" style="456" customWidth="1"/>
    <col min="2588" max="2588" width="7.44140625" style="456" bestFit="1" customWidth="1"/>
    <col min="2589" max="2589" width="4.6640625" style="456" customWidth="1"/>
    <col min="2590" max="2816" width="4.5546875" style="456"/>
    <col min="2817" max="2817" width="1.44140625" style="456" customWidth="1"/>
    <col min="2818" max="2822" width="4.5546875" style="456" customWidth="1"/>
    <col min="2823" max="2823" width="4.44140625" style="456" customWidth="1"/>
    <col min="2824" max="2824" width="3.109375" style="456" customWidth="1"/>
    <col min="2825" max="2828" width="4.5546875" style="456" customWidth="1"/>
    <col min="2829" max="2829" width="2" style="456" customWidth="1"/>
    <col min="2830" max="2830" width="4.5546875" style="456" customWidth="1"/>
    <col min="2831" max="2831" width="2.6640625" style="456" customWidth="1"/>
    <col min="2832" max="2832" width="4.5546875" style="456" customWidth="1"/>
    <col min="2833" max="2834" width="3.33203125" style="456" customWidth="1"/>
    <col min="2835" max="2835" width="32.44140625" style="456" customWidth="1"/>
    <col min="2836" max="2843" width="3.6640625" style="456" customWidth="1"/>
    <col min="2844" max="2844" width="7.44140625" style="456" bestFit="1" customWidth="1"/>
    <col min="2845" max="2845" width="4.6640625" style="456" customWidth="1"/>
    <col min="2846" max="3072" width="4.5546875" style="456"/>
    <col min="3073" max="3073" width="1.44140625" style="456" customWidth="1"/>
    <col min="3074" max="3078" width="4.5546875" style="456" customWidth="1"/>
    <col min="3079" max="3079" width="4.44140625" style="456" customWidth="1"/>
    <col min="3080" max="3080" width="3.109375" style="456" customWidth="1"/>
    <col min="3081" max="3084" width="4.5546875" style="456" customWidth="1"/>
    <col min="3085" max="3085" width="2" style="456" customWidth="1"/>
    <col min="3086" max="3086" width="4.5546875" style="456" customWidth="1"/>
    <col min="3087" max="3087" width="2.6640625" style="456" customWidth="1"/>
    <col min="3088" max="3088" width="4.5546875" style="456" customWidth="1"/>
    <col min="3089" max="3090" width="3.33203125" style="456" customWidth="1"/>
    <col min="3091" max="3091" width="32.44140625" style="456" customWidth="1"/>
    <col min="3092" max="3099" width="3.6640625" style="456" customWidth="1"/>
    <col min="3100" max="3100" width="7.44140625" style="456" bestFit="1" customWidth="1"/>
    <col min="3101" max="3101" width="4.6640625" style="456" customWidth="1"/>
    <col min="3102" max="3328" width="4.5546875" style="456"/>
    <col min="3329" max="3329" width="1.44140625" style="456" customWidth="1"/>
    <col min="3330" max="3334" width="4.5546875" style="456" customWidth="1"/>
    <col min="3335" max="3335" width="4.44140625" style="456" customWidth="1"/>
    <col min="3336" max="3336" width="3.109375" style="456" customWidth="1"/>
    <col min="3337" max="3340" width="4.5546875" style="456" customWidth="1"/>
    <col min="3341" max="3341" width="2" style="456" customWidth="1"/>
    <col min="3342" max="3342" width="4.5546875" style="456" customWidth="1"/>
    <col min="3343" max="3343" width="2.6640625" style="456" customWidth="1"/>
    <col min="3344" max="3344" width="4.5546875" style="456" customWidth="1"/>
    <col min="3345" max="3346" width="3.33203125" style="456" customWidth="1"/>
    <col min="3347" max="3347" width="32.44140625" style="456" customWidth="1"/>
    <col min="3348" max="3355" width="3.6640625" style="456" customWidth="1"/>
    <col min="3356" max="3356" width="7.44140625" style="456" bestFit="1" customWidth="1"/>
    <col min="3357" max="3357" width="4.6640625" style="456" customWidth="1"/>
    <col min="3358" max="3584" width="4.5546875" style="456"/>
    <col min="3585" max="3585" width="1.44140625" style="456" customWidth="1"/>
    <col min="3586" max="3590" width="4.5546875" style="456" customWidth="1"/>
    <col min="3591" max="3591" width="4.44140625" style="456" customWidth="1"/>
    <col min="3592" max="3592" width="3.109375" style="456" customWidth="1"/>
    <col min="3593" max="3596" width="4.5546875" style="456" customWidth="1"/>
    <col min="3597" max="3597" width="2" style="456" customWidth="1"/>
    <col min="3598" max="3598" width="4.5546875" style="456" customWidth="1"/>
    <col min="3599" max="3599" width="2.6640625" style="456" customWidth="1"/>
    <col min="3600" max="3600" width="4.5546875" style="456" customWidth="1"/>
    <col min="3601" max="3602" width="3.33203125" style="456" customWidth="1"/>
    <col min="3603" max="3603" width="32.44140625" style="456" customWidth="1"/>
    <col min="3604" max="3611" width="3.6640625" style="456" customWidth="1"/>
    <col min="3612" max="3612" width="7.44140625" style="456" bestFit="1" customWidth="1"/>
    <col min="3613" max="3613" width="4.6640625" style="456" customWidth="1"/>
    <col min="3614" max="3840" width="4.5546875" style="456"/>
    <col min="3841" max="3841" width="1.44140625" style="456" customWidth="1"/>
    <col min="3842" max="3846" width="4.5546875" style="456" customWidth="1"/>
    <col min="3847" max="3847" width="4.44140625" style="456" customWidth="1"/>
    <col min="3848" max="3848" width="3.109375" style="456" customWidth="1"/>
    <col min="3849" max="3852" width="4.5546875" style="456" customWidth="1"/>
    <col min="3853" max="3853" width="2" style="456" customWidth="1"/>
    <col min="3854" max="3854" width="4.5546875" style="456" customWidth="1"/>
    <col min="3855" max="3855" width="2.6640625" style="456" customWidth="1"/>
    <col min="3856" max="3856" width="4.5546875" style="456" customWidth="1"/>
    <col min="3857" max="3858" width="3.33203125" style="456" customWidth="1"/>
    <col min="3859" max="3859" width="32.44140625" style="456" customWidth="1"/>
    <col min="3860" max="3867" width="3.6640625" style="456" customWidth="1"/>
    <col min="3868" max="3868" width="7.44140625" style="456" bestFit="1" customWidth="1"/>
    <col min="3869" max="3869" width="4.6640625" style="456" customWidth="1"/>
    <col min="3870" max="4096" width="4.5546875" style="456"/>
    <col min="4097" max="4097" width="1.44140625" style="456" customWidth="1"/>
    <col min="4098" max="4102" width="4.5546875" style="456" customWidth="1"/>
    <col min="4103" max="4103" width="4.44140625" style="456" customWidth="1"/>
    <col min="4104" max="4104" width="3.109375" style="456" customWidth="1"/>
    <col min="4105" max="4108" width="4.5546875" style="456" customWidth="1"/>
    <col min="4109" max="4109" width="2" style="456" customWidth="1"/>
    <col min="4110" max="4110" width="4.5546875" style="456" customWidth="1"/>
    <col min="4111" max="4111" width="2.6640625" style="456" customWidth="1"/>
    <col min="4112" max="4112" width="4.5546875" style="456" customWidth="1"/>
    <col min="4113" max="4114" width="3.33203125" style="456" customWidth="1"/>
    <col min="4115" max="4115" width="32.44140625" style="456" customWidth="1"/>
    <col min="4116" max="4123" width="3.6640625" style="456" customWidth="1"/>
    <col min="4124" max="4124" width="7.44140625" style="456" bestFit="1" customWidth="1"/>
    <col min="4125" max="4125" width="4.6640625" style="456" customWidth="1"/>
    <col min="4126" max="4352" width="4.5546875" style="456"/>
    <col min="4353" max="4353" width="1.44140625" style="456" customWidth="1"/>
    <col min="4354" max="4358" width="4.5546875" style="456" customWidth="1"/>
    <col min="4359" max="4359" width="4.44140625" style="456" customWidth="1"/>
    <col min="4360" max="4360" width="3.109375" style="456" customWidth="1"/>
    <col min="4361" max="4364" width="4.5546875" style="456" customWidth="1"/>
    <col min="4365" max="4365" width="2" style="456" customWidth="1"/>
    <col min="4366" max="4366" width="4.5546875" style="456" customWidth="1"/>
    <col min="4367" max="4367" width="2.6640625" style="456" customWidth="1"/>
    <col min="4368" max="4368" width="4.5546875" style="456" customWidth="1"/>
    <col min="4369" max="4370" width="3.33203125" style="456" customWidth="1"/>
    <col min="4371" max="4371" width="32.44140625" style="456" customWidth="1"/>
    <col min="4372" max="4379" width="3.6640625" style="456" customWidth="1"/>
    <col min="4380" max="4380" width="7.44140625" style="456" bestFit="1" customWidth="1"/>
    <col min="4381" max="4381" width="4.6640625" style="456" customWidth="1"/>
    <col min="4382" max="4608" width="4.5546875" style="456"/>
    <col min="4609" max="4609" width="1.44140625" style="456" customWidth="1"/>
    <col min="4610" max="4614" width="4.5546875" style="456" customWidth="1"/>
    <col min="4615" max="4615" width="4.44140625" style="456" customWidth="1"/>
    <col min="4616" max="4616" width="3.109375" style="456" customWidth="1"/>
    <col min="4617" max="4620" width="4.5546875" style="456" customWidth="1"/>
    <col min="4621" max="4621" width="2" style="456" customWidth="1"/>
    <col min="4622" max="4622" width="4.5546875" style="456" customWidth="1"/>
    <col min="4623" max="4623" width="2.6640625" style="456" customWidth="1"/>
    <col min="4624" max="4624" width="4.5546875" style="456" customWidth="1"/>
    <col min="4625" max="4626" width="3.33203125" style="456" customWidth="1"/>
    <col min="4627" max="4627" width="32.44140625" style="456" customWidth="1"/>
    <col min="4628" max="4635" width="3.6640625" style="456" customWidth="1"/>
    <col min="4636" max="4636" width="7.44140625" style="456" bestFit="1" customWidth="1"/>
    <col min="4637" max="4637" width="4.6640625" style="456" customWidth="1"/>
    <col min="4638" max="4864" width="4.5546875" style="456"/>
    <col min="4865" max="4865" width="1.44140625" style="456" customWidth="1"/>
    <col min="4866" max="4870" width="4.5546875" style="456" customWidth="1"/>
    <col min="4871" max="4871" width="4.44140625" style="456" customWidth="1"/>
    <col min="4872" max="4872" width="3.109375" style="456" customWidth="1"/>
    <col min="4873" max="4876" width="4.5546875" style="456" customWidth="1"/>
    <col min="4877" max="4877" width="2" style="456" customWidth="1"/>
    <col min="4878" max="4878" width="4.5546875" style="456" customWidth="1"/>
    <col min="4879" max="4879" width="2.6640625" style="456" customWidth="1"/>
    <col min="4880" max="4880" width="4.5546875" style="456" customWidth="1"/>
    <col min="4881" max="4882" width="3.33203125" style="456" customWidth="1"/>
    <col min="4883" max="4883" width="32.44140625" style="456" customWidth="1"/>
    <col min="4884" max="4891" width="3.6640625" style="456" customWidth="1"/>
    <col min="4892" max="4892" width="7.44140625" style="456" bestFit="1" customWidth="1"/>
    <col min="4893" max="4893" width="4.6640625" style="456" customWidth="1"/>
    <col min="4894" max="5120" width="4.5546875" style="456"/>
    <col min="5121" max="5121" width="1.44140625" style="456" customWidth="1"/>
    <col min="5122" max="5126" width="4.5546875" style="456" customWidth="1"/>
    <col min="5127" max="5127" width="4.44140625" style="456" customWidth="1"/>
    <col min="5128" max="5128" width="3.109375" style="456" customWidth="1"/>
    <col min="5129" max="5132" width="4.5546875" style="456" customWidth="1"/>
    <col min="5133" max="5133" width="2" style="456" customWidth="1"/>
    <col min="5134" max="5134" width="4.5546875" style="456" customWidth="1"/>
    <col min="5135" max="5135" width="2.6640625" style="456" customWidth="1"/>
    <col min="5136" max="5136" width="4.5546875" style="456" customWidth="1"/>
    <col min="5137" max="5138" width="3.33203125" style="456" customWidth="1"/>
    <col min="5139" max="5139" width="32.44140625" style="456" customWidth="1"/>
    <col min="5140" max="5147" width="3.6640625" style="456" customWidth="1"/>
    <col min="5148" max="5148" width="7.44140625" style="456" bestFit="1" customWidth="1"/>
    <col min="5149" max="5149" width="4.6640625" style="456" customWidth="1"/>
    <col min="5150" max="5376" width="4.5546875" style="456"/>
    <col min="5377" max="5377" width="1.44140625" style="456" customWidth="1"/>
    <col min="5378" max="5382" width="4.5546875" style="456" customWidth="1"/>
    <col min="5383" max="5383" width="4.44140625" style="456" customWidth="1"/>
    <col min="5384" max="5384" width="3.109375" style="456" customWidth="1"/>
    <col min="5385" max="5388" width="4.5546875" style="456" customWidth="1"/>
    <col min="5389" max="5389" width="2" style="456" customWidth="1"/>
    <col min="5390" max="5390" width="4.5546875" style="456" customWidth="1"/>
    <col min="5391" max="5391" width="2.6640625" style="456" customWidth="1"/>
    <col min="5392" max="5392" width="4.5546875" style="456" customWidth="1"/>
    <col min="5393" max="5394" width="3.33203125" style="456" customWidth="1"/>
    <col min="5395" max="5395" width="32.44140625" style="456" customWidth="1"/>
    <col min="5396" max="5403" width="3.6640625" style="456" customWidth="1"/>
    <col min="5404" max="5404" width="7.44140625" style="456" bestFit="1" customWidth="1"/>
    <col min="5405" max="5405" width="4.6640625" style="456" customWidth="1"/>
    <col min="5406" max="5632" width="4.5546875" style="456"/>
    <col min="5633" max="5633" width="1.44140625" style="456" customWidth="1"/>
    <col min="5634" max="5638" width="4.5546875" style="456" customWidth="1"/>
    <col min="5639" max="5639" width="4.44140625" style="456" customWidth="1"/>
    <col min="5640" max="5640" width="3.109375" style="456" customWidth="1"/>
    <col min="5641" max="5644" width="4.5546875" style="456" customWidth="1"/>
    <col min="5645" max="5645" width="2" style="456" customWidth="1"/>
    <col min="5646" max="5646" width="4.5546875" style="456" customWidth="1"/>
    <col min="5647" max="5647" width="2.6640625" style="456" customWidth="1"/>
    <col min="5648" max="5648" width="4.5546875" style="456" customWidth="1"/>
    <col min="5649" max="5650" width="3.33203125" style="456" customWidth="1"/>
    <col min="5651" max="5651" width="32.44140625" style="456" customWidth="1"/>
    <col min="5652" max="5659" width="3.6640625" style="456" customWidth="1"/>
    <col min="5660" max="5660" width="7.44140625" style="456" bestFit="1" customWidth="1"/>
    <col min="5661" max="5661" width="4.6640625" style="456" customWidth="1"/>
    <col min="5662" max="5888" width="4.5546875" style="456"/>
    <col min="5889" max="5889" width="1.44140625" style="456" customWidth="1"/>
    <col min="5890" max="5894" width="4.5546875" style="456" customWidth="1"/>
    <col min="5895" max="5895" width="4.44140625" style="456" customWidth="1"/>
    <col min="5896" max="5896" width="3.109375" style="456" customWidth="1"/>
    <col min="5897" max="5900" width="4.5546875" style="456" customWidth="1"/>
    <col min="5901" max="5901" width="2" style="456" customWidth="1"/>
    <col min="5902" max="5902" width="4.5546875" style="456" customWidth="1"/>
    <col min="5903" max="5903" width="2.6640625" style="456" customWidth="1"/>
    <col min="5904" max="5904" width="4.5546875" style="456" customWidth="1"/>
    <col min="5905" max="5906" width="3.33203125" style="456" customWidth="1"/>
    <col min="5907" max="5907" width="32.44140625" style="456" customWidth="1"/>
    <col min="5908" max="5915" width="3.6640625" style="456" customWidth="1"/>
    <col min="5916" max="5916" width="7.44140625" style="456" bestFit="1" customWidth="1"/>
    <col min="5917" max="5917" width="4.6640625" style="456" customWidth="1"/>
    <col min="5918" max="6144" width="4.5546875" style="456"/>
    <col min="6145" max="6145" width="1.44140625" style="456" customWidth="1"/>
    <col min="6146" max="6150" width="4.5546875" style="456" customWidth="1"/>
    <col min="6151" max="6151" width="4.44140625" style="456" customWidth="1"/>
    <col min="6152" max="6152" width="3.109375" style="456" customWidth="1"/>
    <col min="6153" max="6156" width="4.5546875" style="456" customWidth="1"/>
    <col min="6157" max="6157" width="2" style="456" customWidth="1"/>
    <col min="6158" max="6158" width="4.5546875" style="456" customWidth="1"/>
    <col min="6159" max="6159" width="2.6640625" style="456" customWidth="1"/>
    <col min="6160" max="6160" width="4.5546875" style="456" customWidth="1"/>
    <col min="6161" max="6162" width="3.33203125" style="456" customWidth="1"/>
    <col min="6163" max="6163" width="32.44140625" style="456" customWidth="1"/>
    <col min="6164" max="6171" width="3.6640625" style="456" customWidth="1"/>
    <col min="6172" max="6172" width="7.44140625" style="456" bestFit="1" customWidth="1"/>
    <col min="6173" max="6173" width="4.6640625" style="456" customWidth="1"/>
    <col min="6174" max="6400" width="4.5546875" style="456"/>
    <col min="6401" max="6401" width="1.44140625" style="456" customWidth="1"/>
    <col min="6402" max="6406" width="4.5546875" style="456" customWidth="1"/>
    <col min="6407" max="6407" width="4.44140625" style="456" customWidth="1"/>
    <col min="6408" max="6408" width="3.109375" style="456" customWidth="1"/>
    <col min="6409" max="6412" width="4.5546875" style="456" customWidth="1"/>
    <col min="6413" max="6413" width="2" style="456" customWidth="1"/>
    <col min="6414" max="6414" width="4.5546875" style="456" customWidth="1"/>
    <col min="6415" max="6415" width="2.6640625" style="456" customWidth="1"/>
    <col min="6416" max="6416" width="4.5546875" style="456" customWidth="1"/>
    <col min="6417" max="6418" width="3.33203125" style="456" customWidth="1"/>
    <col min="6419" max="6419" width="32.44140625" style="456" customWidth="1"/>
    <col min="6420" max="6427" width="3.6640625" style="456" customWidth="1"/>
    <col min="6428" max="6428" width="7.44140625" style="456" bestFit="1" customWidth="1"/>
    <col min="6429" max="6429" width="4.6640625" style="456" customWidth="1"/>
    <col min="6430" max="6656" width="4.5546875" style="456"/>
    <col min="6657" max="6657" width="1.44140625" style="456" customWidth="1"/>
    <col min="6658" max="6662" width="4.5546875" style="456" customWidth="1"/>
    <col min="6663" max="6663" width="4.44140625" style="456" customWidth="1"/>
    <col min="6664" max="6664" width="3.109375" style="456" customWidth="1"/>
    <col min="6665" max="6668" width="4.5546875" style="456" customWidth="1"/>
    <col min="6669" max="6669" width="2" style="456" customWidth="1"/>
    <col min="6670" max="6670" width="4.5546875" style="456" customWidth="1"/>
    <col min="6671" max="6671" width="2.6640625" style="456" customWidth="1"/>
    <col min="6672" max="6672" width="4.5546875" style="456" customWidth="1"/>
    <col min="6673" max="6674" width="3.33203125" style="456" customWidth="1"/>
    <col min="6675" max="6675" width="32.44140625" style="456" customWidth="1"/>
    <col min="6676" max="6683" width="3.6640625" style="456" customWidth="1"/>
    <col min="6684" max="6684" width="7.44140625" style="456" bestFit="1" customWidth="1"/>
    <col min="6685" max="6685" width="4.6640625" style="456" customWidth="1"/>
    <col min="6686" max="6912" width="4.5546875" style="456"/>
    <col min="6913" max="6913" width="1.44140625" style="456" customWidth="1"/>
    <col min="6914" max="6918" width="4.5546875" style="456" customWidth="1"/>
    <col min="6919" max="6919" width="4.44140625" style="456" customWidth="1"/>
    <col min="6920" max="6920" width="3.109375" style="456" customWidth="1"/>
    <col min="6921" max="6924" width="4.5546875" style="456" customWidth="1"/>
    <col min="6925" max="6925" width="2" style="456" customWidth="1"/>
    <col min="6926" max="6926" width="4.5546875" style="456" customWidth="1"/>
    <col min="6927" max="6927" width="2.6640625" style="456" customWidth="1"/>
    <col min="6928" max="6928" width="4.5546875" style="456" customWidth="1"/>
    <col min="6929" max="6930" width="3.33203125" style="456" customWidth="1"/>
    <col min="6931" max="6931" width="32.44140625" style="456" customWidth="1"/>
    <col min="6932" max="6939" width="3.6640625" style="456" customWidth="1"/>
    <col min="6940" max="6940" width="7.44140625" style="456" bestFit="1" customWidth="1"/>
    <col min="6941" max="6941" width="4.6640625" style="456" customWidth="1"/>
    <col min="6942" max="7168" width="4.5546875" style="456"/>
    <col min="7169" max="7169" width="1.44140625" style="456" customWidth="1"/>
    <col min="7170" max="7174" width="4.5546875" style="456" customWidth="1"/>
    <col min="7175" max="7175" width="4.44140625" style="456" customWidth="1"/>
    <col min="7176" max="7176" width="3.109375" style="456" customWidth="1"/>
    <col min="7177" max="7180" width="4.5546875" style="456" customWidth="1"/>
    <col min="7181" max="7181" width="2" style="456" customWidth="1"/>
    <col min="7182" max="7182" width="4.5546875" style="456" customWidth="1"/>
    <col min="7183" max="7183" width="2.6640625" style="456" customWidth="1"/>
    <col min="7184" max="7184" width="4.5546875" style="456" customWidth="1"/>
    <col min="7185" max="7186" width="3.33203125" style="456" customWidth="1"/>
    <col min="7187" max="7187" width="32.44140625" style="456" customWidth="1"/>
    <col min="7188" max="7195" width="3.6640625" style="456" customWidth="1"/>
    <col min="7196" max="7196" width="7.44140625" style="456" bestFit="1" customWidth="1"/>
    <col min="7197" max="7197" width="4.6640625" style="456" customWidth="1"/>
    <col min="7198" max="7424" width="4.5546875" style="456"/>
    <col min="7425" max="7425" width="1.44140625" style="456" customWidth="1"/>
    <col min="7426" max="7430" width="4.5546875" style="456" customWidth="1"/>
    <col min="7431" max="7431" width="4.44140625" style="456" customWidth="1"/>
    <col min="7432" max="7432" width="3.109375" style="456" customWidth="1"/>
    <col min="7433" max="7436" width="4.5546875" style="456" customWidth="1"/>
    <col min="7437" max="7437" width="2" style="456" customWidth="1"/>
    <col min="7438" max="7438" width="4.5546875" style="456" customWidth="1"/>
    <col min="7439" max="7439" width="2.6640625" style="456" customWidth="1"/>
    <col min="7440" max="7440" width="4.5546875" style="456" customWidth="1"/>
    <col min="7441" max="7442" width="3.33203125" style="456" customWidth="1"/>
    <col min="7443" max="7443" width="32.44140625" style="456" customWidth="1"/>
    <col min="7444" max="7451" width="3.6640625" style="456" customWidth="1"/>
    <col min="7452" max="7452" width="7.44140625" style="456" bestFit="1" customWidth="1"/>
    <col min="7453" max="7453" width="4.6640625" style="456" customWidth="1"/>
    <col min="7454" max="7680" width="4.5546875" style="456"/>
    <col min="7681" max="7681" width="1.44140625" style="456" customWidth="1"/>
    <col min="7682" max="7686" width="4.5546875" style="456" customWidth="1"/>
    <col min="7687" max="7687" width="4.44140625" style="456" customWidth="1"/>
    <col min="7688" max="7688" width="3.109375" style="456" customWidth="1"/>
    <col min="7689" max="7692" width="4.5546875" style="456" customWidth="1"/>
    <col min="7693" max="7693" width="2" style="456" customWidth="1"/>
    <col min="7694" max="7694" width="4.5546875" style="456" customWidth="1"/>
    <col min="7695" max="7695" width="2.6640625" style="456" customWidth="1"/>
    <col min="7696" max="7696" width="4.5546875" style="456" customWidth="1"/>
    <col min="7697" max="7698" width="3.33203125" style="456" customWidth="1"/>
    <col min="7699" max="7699" width="32.44140625" style="456" customWidth="1"/>
    <col min="7700" max="7707" width="3.6640625" style="456" customWidth="1"/>
    <col min="7708" max="7708" width="7.44140625" style="456" bestFit="1" customWidth="1"/>
    <col min="7709" max="7709" width="4.6640625" style="456" customWidth="1"/>
    <col min="7710" max="7936" width="4.5546875" style="456"/>
    <col min="7937" max="7937" width="1.44140625" style="456" customWidth="1"/>
    <col min="7938" max="7942" width="4.5546875" style="456" customWidth="1"/>
    <col min="7943" max="7943" width="4.44140625" style="456" customWidth="1"/>
    <col min="7944" max="7944" width="3.109375" style="456" customWidth="1"/>
    <col min="7945" max="7948" width="4.5546875" style="456" customWidth="1"/>
    <col min="7949" max="7949" width="2" style="456" customWidth="1"/>
    <col min="7950" max="7950" width="4.5546875" style="456" customWidth="1"/>
    <col min="7951" max="7951" width="2.6640625" style="456" customWidth="1"/>
    <col min="7952" max="7952" width="4.5546875" style="456" customWidth="1"/>
    <col min="7953" max="7954" width="3.33203125" style="456" customWidth="1"/>
    <col min="7955" max="7955" width="32.44140625" style="456" customWidth="1"/>
    <col min="7956" max="7963" width="3.6640625" style="456" customWidth="1"/>
    <col min="7964" max="7964" width="7.44140625" style="456" bestFit="1" customWidth="1"/>
    <col min="7965" max="7965" width="4.6640625" style="456" customWidth="1"/>
    <col min="7966" max="8192" width="4.5546875" style="456"/>
    <col min="8193" max="8193" width="1.44140625" style="456" customWidth="1"/>
    <col min="8194" max="8198" width="4.5546875" style="456" customWidth="1"/>
    <col min="8199" max="8199" width="4.44140625" style="456" customWidth="1"/>
    <col min="8200" max="8200" width="3.109375" style="456" customWidth="1"/>
    <col min="8201" max="8204" width="4.5546875" style="456" customWidth="1"/>
    <col min="8205" max="8205" width="2" style="456" customWidth="1"/>
    <col min="8206" max="8206" width="4.5546875" style="456" customWidth="1"/>
    <col min="8207" max="8207" width="2.6640625" style="456" customWidth="1"/>
    <col min="8208" max="8208" width="4.5546875" style="456" customWidth="1"/>
    <col min="8209" max="8210" width="3.33203125" style="456" customWidth="1"/>
    <col min="8211" max="8211" width="32.44140625" style="456" customWidth="1"/>
    <col min="8212" max="8219" width="3.6640625" style="456" customWidth="1"/>
    <col min="8220" max="8220" width="7.44140625" style="456" bestFit="1" customWidth="1"/>
    <col min="8221" max="8221" width="4.6640625" style="456" customWidth="1"/>
    <col min="8222" max="8448" width="4.5546875" style="456"/>
    <col min="8449" max="8449" width="1.44140625" style="456" customWidth="1"/>
    <col min="8450" max="8454" width="4.5546875" style="456" customWidth="1"/>
    <col min="8455" max="8455" width="4.44140625" style="456" customWidth="1"/>
    <col min="8456" max="8456" width="3.109375" style="456" customWidth="1"/>
    <col min="8457" max="8460" width="4.5546875" style="456" customWidth="1"/>
    <col min="8461" max="8461" width="2" style="456" customWidth="1"/>
    <col min="8462" max="8462" width="4.5546875" style="456" customWidth="1"/>
    <col min="8463" max="8463" width="2.6640625" style="456" customWidth="1"/>
    <col min="8464" max="8464" width="4.5546875" style="456" customWidth="1"/>
    <col min="8465" max="8466" width="3.33203125" style="456" customWidth="1"/>
    <col min="8467" max="8467" width="32.44140625" style="456" customWidth="1"/>
    <col min="8468" max="8475" width="3.6640625" style="456" customWidth="1"/>
    <col min="8476" max="8476" width="7.44140625" style="456" bestFit="1" customWidth="1"/>
    <col min="8477" max="8477" width="4.6640625" style="456" customWidth="1"/>
    <col min="8478" max="8704" width="4.5546875" style="456"/>
    <col min="8705" max="8705" width="1.44140625" style="456" customWidth="1"/>
    <col min="8706" max="8710" width="4.5546875" style="456" customWidth="1"/>
    <col min="8711" max="8711" width="4.44140625" style="456" customWidth="1"/>
    <col min="8712" max="8712" width="3.109375" style="456" customWidth="1"/>
    <col min="8713" max="8716" width="4.5546875" style="456" customWidth="1"/>
    <col min="8717" max="8717" width="2" style="456" customWidth="1"/>
    <col min="8718" max="8718" width="4.5546875" style="456" customWidth="1"/>
    <col min="8719" max="8719" width="2.6640625" style="456" customWidth="1"/>
    <col min="8720" max="8720" width="4.5546875" style="456" customWidth="1"/>
    <col min="8721" max="8722" width="3.33203125" style="456" customWidth="1"/>
    <col min="8723" max="8723" width="32.44140625" style="456" customWidth="1"/>
    <col min="8724" max="8731" width="3.6640625" style="456" customWidth="1"/>
    <col min="8732" max="8732" width="7.44140625" style="456" bestFit="1" customWidth="1"/>
    <col min="8733" max="8733" width="4.6640625" style="456" customWidth="1"/>
    <col min="8734" max="8960" width="4.5546875" style="456"/>
    <col min="8961" max="8961" width="1.44140625" style="456" customWidth="1"/>
    <col min="8962" max="8966" width="4.5546875" style="456" customWidth="1"/>
    <col min="8967" max="8967" width="4.44140625" style="456" customWidth="1"/>
    <col min="8968" max="8968" width="3.109375" style="456" customWidth="1"/>
    <col min="8969" max="8972" width="4.5546875" style="456" customWidth="1"/>
    <col min="8973" max="8973" width="2" style="456" customWidth="1"/>
    <col min="8974" max="8974" width="4.5546875" style="456" customWidth="1"/>
    <col min="8975" max="8975" width="2.6640625" style="456" customWidth="1"/>
    <col min="8976" max="8976" width="4.5546875" style="456" customWidth="1"/>
    <col min="8977" max="8978" width="3.33203125" style="456" customWidth="1"/>
    <col min="8979" max="8979" width="32.44140625" style="456" customWidth="1"/>
    <col min="8980" max="8987" width="3.6640625" style="456" customWidth="1"/>
    <col min="8988" max="8988" width="7.44140625" style="456" bestFit="1" customWidth="1"/>
    <col min="8989" max="8989" width="4.6640625" style="456" customWidth="1"/>
    <col min="8990" max="9216" width="4.5546875" style="456"/>
    <col min="9217" max="9217" width="1.44140625" style="456" customWidth="1"/>
    <col min="9218" max="9222" width="4.5546875" style="456" customWidth="1"/>
    <col min="9223" max="9223" width="4.44140625" style="456" customWidth="1"/>
    <col min="9224" max="9224" width="3.109375" style="456" customWidth="1"/>
    <col min="9225" max="9228" width="4.5546875" style="456" customWidth="1"/>
    <col min="9229" max="9229" width="2" style="456" customWidth="1"/>
    <col min="9230" max="9230" width="4.5546875" style="456" customWidth="1"/>
    <col min="9231" max="9231" width="2.6640625" style="456" customWidth="1"/>
    <col min="9232" max="9232" width="4.5546875" style="456" customWidth="1"/>
    <col min="9233" max="9234" width="3.33203125" style="456" customWidth="1"/>
    <col min="9235" max="9235" width="32.44140625" style="456" customWidth="1"/>
    <col min="9236" max="9243" width="3.6640625" style="456" customWidth="1"/>
    <col min="9244" max="9244" width="7.44140625" style="456" bestFit="1" customWidth="1"/>
    <col min="9245" max="9245" width="4.6640625" style="456" customWidth="1"/>
    <col min="9246" max="9472" width="4.5546875" style="456"/>
    <col min="9473" max="9473" width="1.44140625" style="456" customWidth="1"/>
    <col min="9474" max="9478" width="4.5546875" style="456" customWidth="1"/>
    <col min="9479" max="9479" width="4.44140625" style="456" customWidth="1"/>
    <col min="9480" max="9480" width="3.109375" style="456" customWidth="1"/>
    <col min="9481" max="9484" width="4.5546875" style="456" customWidth="1"/>
    <col min="9485" max="9485" width="2" style="456" customWidth="1"/>
    <col min="9486" max="9486" width="4.5546875" style="456" customWidth="1"/>
    <col min="9487" max="9487" width="2.6640625" style="456" customWidth="1"/>
    <col min="9488" max="9488" width="4.5546875" style="456" customWidth="1"/>
    <col min="9489" max="9490" width="3.33203125" style="456" customWidth="1"/>
    <col min="9491" max="9491" width="32.44140625" style="456" customWidth="1"/>
    <col min="9492" max="9499" width="3.6640625" style="456" customWidth="1"/>
    <col min="9500" max="9500" width="7.44140625" style="456" bestFit="1" customWidth="1"/>
    <col min="9501" max="9501" width="4.6640625" style="456" customWidth="1"/>
    <col min="9502" max="9728" width="4.5546875" style="456"/>
    <col min="9729" max="9729" width="1.44140625" style="456" customWidth="1"/>
    <col min="9730" max="9734" width="4.5546875" style="456" customWidth="1"/>
    <col min="9735" max="9735" width="4.44140625" style="456" customWidth="1"/>
    <col min="9736" max="9736" width="3.109375" style="456" customWidth="1"/>
    <col min="9737" max="9740" width="4.5546875" style="456" customWidth="1"/>
    <col min="9741" max="9741" width="2" style="456" customWidth="1"/>
    <col min="9742" max="9742" width="4.5546875" style="456" customWidth="1"/>
    <col min="9743" max="9743" width="2.6640625" style="456" customWidth="1"/>
    <col min="9744" max="9744" width="4.5546875" style="456" customWidth="1"/>
    <col min="9745" max="9746" width="3.33203125" style="456" customWidth="1"/>
    <col min="9747" max="9747" width="32.44140625" style="456" customWidth="1"/>
    <col min="9748" max="9755" width="3.6640625" style="456" customWidth="1"/>
    <col min="9756" max="9756" width="7.44140625" style="456" bestFit="1" customWidth="1"/>
    <col min="9757" max="9757" width="4.6640625" style="456" customWidth="1"/>
    <col min="9758" max="9984" width="4.5546875" style="456"/>
    <col min="9985" max="9985" width="1.44140625" style="456" customWidth="1"/>
    <col min="9986" max="9990" width="4.5546875" style="456" customWidth="1"/>
    <col min="9991" max="9991" width="4.44140625" style="456" customWidth="1"/>
    <col min="9992" max="9992" width="3.109375" style="456" customWidth="1"/>
    <col min="9993" max="9996" width="4.5546875" style="456" customWidth="1"/>
    <col min="9997" max="9997" width="2" style="456" customWidth="1"/>
    <col min="9998" max="9998" width="4.5546875" style="456" customWidth="1"/>
    <col min="9999" max="9999" width="2.6640625" style="456" customWidth="1"/>
    <col min="10000" max="10000" width="4.5546875" style="456" customWidth="1"/>
    <col min="10001" max="10002" width="3.33203125" style="456" customWidth="1"/>
    <col min="10003" max="10003" width="32.44140625" style="456" customWidth="1"/>
    <col min="10004" max="10011" width="3.6640625" style="456" customWidth="1"/>
    <col min="10012" max="10012" width="7.44140625" style="456" bestFit="1" customWidth="1"/>
    <col min="10013" max="10013" width="4.6640625" style="456" customWidth="1"/>
    <col min="10014" max="10240" width="4.5546875" style="456"/>
    <col min="10241" max="10241" width="1.44140625" style="456" customWidth="1"/>
    <col min="10242" max="10246" width="4.5546875" style="456" customWidth="1"/>
    <col min="10247" max="10247" width="4.44140625" style="456" customWidth="1"/>
    <col min="10248" max="10248" width="3.109375" style="456" customWidth="1"/>
    <col min="10249" max="10252" width="4.5546875" style="456" customWidth="1"/>
    <col min="10253" max="10253" width="2" style="456" customWidth="1"/>
    <col min="10254" max="10254" width="4.5546875" style="456" customWidth="1"/>
    <col min="10255" max="10255" width="2.6640625" style="456" customWidth="1"/>
    <col min="10256" max="10256" width="4.5546875" style="456" customWidth="1"/>
    <col min="10257" max="10258" width="3.33203125" style="456" customWidth="1"/>
    <col min="10259" max="10259" width="32.44140625" style="456" customWidth="1"/>
    <col min="10260" max="10267" width="3.6640625" style="456" customWidth="1"/>
    <col min="10268" max="10268" width="7.44140625" style="456" bestFit="1" customWidth="1"/>
    <col min="10269" max="10269" width="4.6640625" style="456" customWidth="1"/>
    <col min="10270" max="10496" width="4.5546875" style="456"/>
    <col min="10497" max="10497" width="1.44140625" style="456" customWidth="1"/>
    <col min="10498" max="10502" width="4.5546875" style="456" customWidth="1"/>
    <col min="10503" max="10503" width="4.44140625" style="456" customWidth="1"/>
    <col min="10504" max="10504" width="3.109375" style="456" customWidth="1"/>
    <col min="10505" max="10508" width="4.5546875" style="456" customWidth="1"/>
    <col min="10509" max="10509" width="2" style="456" customWidth="1"/>
    <col min="10510" max="10510" width="4.5546875" style="456" customWidth="1"/>
    <col min="10511" max="10511" width="2.6640625" style="456" customWidth="1"/>
    <col min="10512" max="10512" width="4.5546875" style="456" customWidth="1"/>
    <col min="10513" max="10514" width="3.33203125" style="456" customWidth="1"/>
    <col min="10515" max="10515" width="32.44140625" style="456" customWidth="1"/>
    <col min="10516" max="10523" width="3.6640625" style="456" customWidth="1"/>
    <col min="10524" max="10524" width="7.44140625" style="456" bestFit="1" customWidth="1"/>
    <col min="10525" max="10525" width="4.6640625" style="456" customWidth="1"/>
    <col min="10526" max="10752" width="4.5546875" style="456"/>
    <col min="10753" max="10753" width="1.44140625" style="456" customWidth="1"/>
    <col min="10754" max="10758" width="4.5546875" style="456" customWidth="1"/>
    <col min="10759" max="10759" width="4.44140625" style="456" customWidth="1"/>
    <col min="10760" max="10760" width="3.109375" style="456" customWidth="1"/>
    <col min="10761" max="10764" width="4.5546875" style="456" customWidth="1"/>
    <col min="10765" max="10765" width="2" style="456" customWidth="1"/>
    <col min="10766" max="10766" width="4.5546875" style="456" customWidth="1"/>
    <col min="10767" max="10767" width="2.6640625" style="456" customWidth="1"/>
    <col min="10768" max="10768" width="4.5546875" style="456" customWidth="1"/>
    <col min="10769" max="10770" width="3.33203125" style="456" customWidth="1"/>
    <col min="10771" max="10771" width="32.44140625" style="456" customWidth="1"/>
    <col min="10772" max="10779" width="3.6640625" style="456" customWidth="1"/>
    <col min="10780" max="10780" width="7.44140625" style="456" bestFit="1" customWidth="1"/>
    <col min="10781" max="10781" width="4.6640625" style="456" customWidth="1"/>
    <col min="10782" max="11008" width="4.5546875" style="456"/>
    <col min="11009" max="11009" width="1.44140625" style="456" customWidth="1"/>
    <col min="11010" max="11014" width="4.5546875" style="456" customWidth="1"/>
    <col min="11015" max="11015" width="4.44140625" style="456" customWidth="1"/>
    <col min="11016" max="11016" width="3.109375" style="456" customWidth="1"/>
    <col min="11017" max="11020" width="4.5546875" style="456" customWidth="1"/>
    <col min="11021" max="11021" width="2" style="456" customWidth="1"/>
    <col min="11022" max="11022" width="4.5546875" style="456" customWidth="1"/>
    <col min="11023" max="11023" width="2.6640625" style="456" customWidth="1"/>
    <col min="11024" max="11024" width="4.5546875" style="456" customWidth="1"/>
    <col min="11025" max="11026" width="3.33203125" style="456" customWidth="1"/>
    <col min="11027" max="11027" width="32.44140625" style="456" customWidth="1"/>
    <col min="11028" max="11035" width="3.6640625" style="456" customWidth="1"/>
    <col min="11036" max="11036" width="7.44140625" style="456" bestFit="1" customWidth="1"/>
    <col min="11037" max="11037" width="4.6640625" style="456" customWidth="1"/>
    <col min="11038" max="11264" width="4.5546875" style="456"/>
    <col min="11265" max="11265" width="1.44140625" style="456" customWidth="1"/>
    <col min="11266" max="11270" width="4.5546875" style="456" customWidth="1"/>
    <col min="11271" max="11271" width="4.44140625" style="456" customWidth="1"/>
    <col min="11272" max="11272" width="3.109375" style="456" customWidth="1"/>
    <col min="11273" max="11276" width="4.5546875" style="456" customWidth="1"/>
    <col min="11277" max="11277" width="2" style="456" customWidth="1"/>
    <col min="11278" max="11278" width="4.5546875" style="456" customWidth="1"/>
    <col min="11279" max="11279" width="2.6640625" style="456" customWidth="1"/>
    <col min="11280" max="11280" width="4.5546875" style="456" customWidth="1"/>
    <col min="11281" max="11282" width="3.33203125" style="456" customWidth="1"/>
    <col min="11283" max="11283" width="32.44140625" style="456" customWidth="1"/>
    <col min="11284" max="11291" width="3.6640625" style="456" customWidth="1"/>
    <col min="11292" max="11292" width="7.44140625" style="456" bestFit="1" customWidth="1"/>
    <col min="11293" max="11293" width="4.6640625" style="456" customWidth="1"/>
    <col min="11294" max="11520" width="4.5546875" style="456"/>
    <col min="11521" max="11521" width="1.44140625" style="456" customWidth="1"/>
    <col min="11522" max="11526" width="4.5546875" style="456" customWidth="1"/>
    <col min="11527" max="11527" width="4.44140625" style="456" customWidth="1"/>
    <col min="11528" max="11528" width="3.109375" style="456" customWidth="1"/>
    <col min="11529" max="11532" width="4.5546875" style="456" customWidth="1"/>
    <col min="11533" max="11533" width="2" style="456" customWidth="1"/>
    <col min="11534" max="11534" width="4.5546875" style="456" customWidth="1"/>
    <col min="11535" max="11535" width="2.6640625" style="456" customWidth="1"/>
    <col min="11536" max="11536" width="4.5546875" style="456" customWidth="1"/>
    <col min="11537" max="11538" width="3.33203125" style="456" customWidth="1"/>
    <col min="11539" max="11539" width="32.44140625" style="456" customWidth="1"/>
    <col min="11540" max="11547" width="3.6640625" style="456" customWidth="1"/>
    <col min="11548" max="11548" width="7.44140625" style="456" bestFit="1" customWidth="1"/>
    <col min="11549" max="11549" width="4.6640625" style="456" customWidth="1"/>
    <col min="11550" max="11776" width="4.5546875" style="456"/>
    <col min="11777" max="11777" width="1.44140625" style="456" customWidth="1"/>
    <col min="11778" max="11782" width="4.5546875" style="456" customWidth="1"/>
    <col min="11783" max="11783" width="4.44140625" style="456" customWidth="1"/>
    <col min="11784" max="11784" width="3.109375" style="456" customWidth="1"/>
    <col min="11785" max="11788" width="4.5546875" style="456" customWidth="1"/>
    <col min="11789" max="11789" width="2" style="456" customWidth="1"/>
    <col min="11790" max="11790" width="4.5546875" style="456" customWidth="1"/>
    <col min="11791" max="11791" width="2.6640625" style="456" customWidth="1"/>
    <col min="11792" max="11792" width="4.5546875" style="456" customWidth="1"/>
    <col min="11793" max="11794" width="3.33203125" style="456" customWidth="1"/>
    <col min="11795" max="11795" width="32.44140625" style="456" customWidth="1"/>
    <col min="11796" max="11803" width="3.6640625" style="456" customWidth="1"/>
    <col min="11804" max="11804" width="7.44140625" style="456" bestFit="1" customWidth="1"/>
    <col min="11805" max="11805" width="4.6640625" style="456" customWidth="1"/>
    <col min="11806" max="12032" width="4.5546875" style="456"/>
    <col min="12033" max="12033" width="1.44140625" style="456" customWidth="1"/>
    <col min="12034" max="12038" width="4.5546875" style="456" customWidth="1"/>
    <col min="12039" max="12039" width="4.44140625" style="456" customWidth="1"/>
    <col min="12040" max="12040" width="3.109375" style="456" customWidth="1"/>
    <col min="12041" max="12044" width="4.5546875" style="456" customWidth="1"/>
    <col min="12045" max="12045" width="2" style="456" customWidth="1"/>
    <col min="12046" max="12046" width="4.5546875" style="456" customWidth="1"/>
    <col min="12047" max="12047" width="2.6640625" style="456" customWidth="1"/>
    <col min="12048" max="12048" width="4.5546875" style="456" customWidth="1"/>
    <col min="12049" max="12050" width="3.33203125" style="456" customWidth="1"/>
    <col min="12051" max="12051" width="32.44140625" style="456" customWidth="1"/>
    <col min="12052" max="12059" width="3.6640625" style="456" customWidth="1"/>
    <col min="12060" max="12060" width="7.44140625" style="456" bestFit="1" customWidth="1"/>
    <col min="12061" max="12061" width="4.6640625" style="456" customWidth="1"/>
    <col min="12062" max="12288" width="4.5546875" style="456"/>
    <col min="12289" max="12289" width="1.44140625" style="456" customWidth="1"/>
    <col min="12290" max="12294" width="4.5546875" style="456" customWidth="1"/>
    <col min="12295" max="12295" width="4.44140625" style="456" customWidth="1"/>
    <col min="12296" max="12296" width="3.109375" style="456" customWidth="1"/>
    <col min="12297" max="12300" width="4.5546875" style="456" customWidth="1"/>
    <col min="12301" max="12301" width="2" style="456" customWidth="1"/>
    <col min="12302" max="12302" width="4.5546875" style="456" customWidth="1"/>
    <col min="12303" max="12303" width="2.6640625" style="456" customWidth="1"/>
    <col min="12304" max="12304" width="4.5546875" style="456" customWidth="1"/>
    <col min="12305" max="12306" width="3.33203125" style="456" customWidth="1"/>
    <col min="12307" max="12307" width="32.44140625" style="456" customWidth="1"/>
    <col min="12308" max="12315" width="3.6640625" style="456" customWidth="1"/>
    <col min="12316" max="12316" width="7.44140625" style="456" bestFit="1" customWidth="1"/>
    <col min="12317" max="12317" width="4.6640625" style="456" customWidth="1"/>
    <col min="12318" max="12544" width="4.5546875" style="456"/>
    <col min="12545" max="12545" width="1.44140625" style="456" customWidth="1"/>
    <col min="12546" max="12550" width="4.5546875" style="456" customWidth="1"/>
    <col min="12551" max="12551" width="4.44140625" style="456" customWidth="1"/>
    <col min="12552" max="12552" width="3.109375" style="456" customWidth="1"/>
    <col min="12553" max="12556" width="4.5546875" style="456" customWidth="1"/>
    <col min="12557" max="12557" width="2" style="456" customWidth="1"/>
    <col min="12558" max="12558" width="4.5546875" style="456" customWidth="1"/>
    <col min="12559" max="12559" width="2.6640625" style="456" customWidth="1"/>
    <col min="12560" max="12560" width="4.5546875" style="456" customWidth="1"/>
    <col min="12561" max="12562" width="3.33203125" style="456" customWidth="1"/>
    <col min="12563" max="12563" width="32.44140625" style="456" customWidth="1"/>
    <col min="12564" max="12571" width="3.6640625" style="456" customWidth="1"/>
    <col min="12572" max="12572" width="7.44140625" style="456" bestFit="1" customWidth="1"/>
    <col min="12573" max="12573" width="4.6640625" style="456" customWidth="1"/>
    <col min="12574" max="12800" width="4.5546875" style="456"/>
    <col min="12801" max="12801" width="1.44140625" style="456" customWidth="1"/>
    <col min="12802" max="12806" width="4.5546875" style="456" customWidth="1"/>
    <col min="12807" max="12807" width="4.44140625" style="456" customWidth="1"/>
    <col min="12808" max="12808" width="3.109375" style="456" customWidth="1"/>
    <col min="12809" max="12812" width="4.5546875" style="456" customWidth="1"/>
    <col min="12813" max="12813" width="2" style="456" customWidth="1"/>
    <col min="12814" max="12814" width="4.5546875" style="456" customWidth="1"/>
    <col min="12815" max="12815" width="2.6640625" style="456" customWidth="1"/>
    <col min="12816" max="12816" width="4.5546875" style="456" customWidth="1"/>
    <col min="12817" max="12818" width="3.33203125" style="456" customWidth="1"/>
    <col min="12819" max="12819" width="32.44140625" style="456" customWidth="1"/>
    <col min="12820" max="12827" width="3.6640625" style="456" customWidth="1"/>
    <col min="12828" max="12828" width="7.44140625" style="456" bestFit="1" customWidth="1"/>
    <col min="12829" max="12829" width="4.6640625" style="456" customWidth="1"/>
    <col min="12830" max="13056" width="4.5546875" style="456"/>
    <col min="13057" max="13057" width="1.44140625" style="456" customWidth="1"/>
    <col min="13058" max="13062" width="4.5546875" style="456" customWidth="1"/>
    <col min="13063" max="13063" width="4.44140625" style="456" customWidth="1"/>
    <col min="13064" max="13064" width="3.109375" style="456" customWidth="1"/>
    <col min="13065" max="13068" width="4.5546875" style="456" customWidth="1"/>
    <col min="13069" max="13069" width="2" style="456" customWidth="1"/>
    <col min="13070" max="13070" width="4.5546875" style="456" customWidth="1"/>
    <col min="13071" max="13071" width="2.6640625" style="456" customWidth="1"/>
    <col min="13072" max="13072" width="4.5546875" style="456" customWidth="1"/>
    <col min="13073" max="13074" width="3.33203125" style="456" customWidth="1"/>
    <col min="13075" max="13075" width="32.44140625" style="456" customWidth="1"/>
    <col min="13076" max="13083" width="3.6640625" style="456" customWidth="1"/>
    <col min="13084" max="13084" width="7.44140625" style="456" bestFit="1" customWidth="1"/>
    <col min="13085" max="13085" width="4.6640625" style="456" customWidth="1"/>
    <col min="13086" max="13312" width="4.5546875" style="456"/>
    <col min="13313" max="13313" width="1.44140625" style="456" customWidth="1"/>
    <col min="13314" max="13318" width="4.5546875" style="456" customWidth="1"/>
    <col min="13319" max="13319" width="4.44140625" style="456" customWidth="1"/>
    <col min="13320" max="13320" width="3.109375" style="456" customWidth="1"/>
    <col min="13321" max="13324" width="4.5546875" style="456" customWidth="1"/>
    <col min="13325" max="13325" width="2" style="456" customWidth="1"/>
    <col min="13326" max="13326" width="4.5546875" style="456" customWidth="1"/>
    <col min="13327" max="13327" width="2.6640625" style="456" customWidth="1"/>
    <col min="13328" max="13328" width="4.5546875" style="456" customWidth="1"/>
    <col min="13329" max="13330" width="3.33203125" style="456" customWidth="1"/>
    <col min="13331" max="13331" width="32.44140625" style="456" customWidth="1"/>
    <col min="13332" max="13339" width="3.6640625" style="456" customWidth="1"/>
    <col min="13340" max="13340" width="7.44140625" style="456" bestFit="1" customWidth="1"/>
    <col min="13341" max="13341" width="4.6640625" style="456" customWidth="1"/>
    <col min="13342" max="13568" width="4.5546875" style="456"/>
    <col min="13569" max="13569" width="1.44140625" style="456" customWidth="1"/>
    <col min="13570" max="13574" width="4.5546875" style="456" customWidth="1"/>
    <col min="13575" max="13575" width="4.44140625" style="456" customWidth="1"/>
    <col min="13576" max="13576" width="3.109375" style="456" customWidth="1"/>
    <col min="13577" max="13580" width="4.5546875" style="456" customWidth="1"/>
    <col min="13581" max="13581" width="2" style="456" customWidth="1"/>
    <col min="13582" max="13582" width="4.5546875" style="456" customWidth="1"/>
    <col min="13583" max="13583" width="2.6640625" style="456" customWidth="1"/>
    <col min="13584" max="13584" width="4.5546875" style="456" customWidth="1"/>
    <col min="13585" max="13586" width="3.33203125" style="456" customWidth="1"/>
    <col min="13587" max="13587" width="32.44140625" style="456" customWidth="1"/>
    <col min="13588" max="13595" width="3.6640625" style="456" customWidth="1"/>
    <col min="13596" max="13596" width="7.44140625" style="456" bestFit="1" customWidth="1"/>
    <col min="13597" max="13597" width="4.6640625" style="456" customWidth="1"/>
    <col min="13598" max="13824" width="4.5546875" style="456"/>
    <col min="13825" max="13825" width="1.44140625" style="456" customWidth="1"/>
    <col min="13826" max="13830" width="4.5546875" style="456" customWidth="1"/>
    <col min="13831" max="13831" width="4.44140625" style="456" customWidth="1"/>
    <col min="13832" max="13832" width="3.109375" style="456" customWidth="1"/>
    <col min="13833" max="13836" width="4.5546875" style="456" customWidth="1"/>
    <col min="13837" max="13837" width="2" style="456" customWidth="1"/>
    <col min="13838" max="13838" width="4.5546875" style="456" customWidth="1"/>
    <col min="13839" max="13839" width="2.6640625" style="456" customWidth="1"/>
    <col min="13840" max="13840" width="4.5546875" style="456" customWidth="1"/>
    <col min="13841" max="13842" width="3.33203125" style="456" customWidth="1"/>
    <col min="13843" max="13843" width="32.44140625" style="456" customWidth="1"/>
    <col min="13844" max="13851" width="3.6640625" style="456" customWidth="1"/>
    <col min="13852" max="13852" width="7.44140625" style="456" bestFit="1" customWidth="1"/>
    <col min="13853" max="13853" width="4.6640625" style="456" customWidth="1"/>
    <col min="13854" max="14080" width="4.5546875" style="456"/>
    <col min="14081" max="14081" width="1.44140625" style="456" customWidth="1"/>
    <col min="14082" max="14086" width="4.5546875" style="456" customWidth="1"/>
    <col min="14087" max="14087" width="4.44140625" style="456" customWidth="1"/>
    <col min="14088" max="14088" width="3.109375" style="456" customWidth="1"/>
    <col min="14089" max="14092" width="4.5546875" style="456" customWidth="1"/>
    <col min="14093" max="14093" width="2" style="456" customWidth="1"/>
    <col min="14094" max="14094" width="4.5546875" style="456" customWidth="1"/>
    <col min="14095" max="14095" width="2.6640625" style="456" customWidth="1"/>
    <col min="14096" max="14096" width="4.5546875" style="456" customWidth="1"/>
    <col min="14097" max="14098" width="3.33203125" style="456" customWidth="1"/>
    <col min="14099" max="14099" width="32.44140625" style="456" customWidth="1"/>
    <col min="14100" max="14107" width="3.6640625" style="456" customWidth="1"/>
    <col min="14108" max="14108" width="7.44140625" style="456" bestFit="1" customWidth="1"/>
    <col min="14109" max="14109" width="4.6640625" style="456" customWidth="1"/>
    <col min="14110" max="14336" width="4.5546875" style="456"/>
    <col min="14337" max="14337" width="1.44140625" style="456" customWidth="1"/>
    <col min="14338" max="14342" width="4.5546875" style="456" customWidth="1"/>
    <col min="14343" max="14343" width="4.44140625" style="456" customWidth="1"/>
    <col min="14344" max="14344" width="3.109375" style="456" customWidth="1"/>
    <col min="14345" max="14348" width="4.5546875" style="456" customWidth="1"/>
    <col min="14349" max="14349" width="2" style="456" customWidth="1"/>
    <col min="14350" max="14350" width="4.5546875" style="456" customWidth="1"/>
    <col min="14351" max="14351" width="2.6640625" style="456" customWidth="1"/>
    <col min="14352" max="14352" width="4.5546875" style="456" customWidth="1"/>
    <col min="14353" max="14354" width="3.33203125" style="456" customWidth="1"/>
    <col min="14355" max="14355" width="32.44140625" style="456" customWidth="1"/>
    <col min="14356" max="14363" width="3.6640625" style="456" customWidth="1"/>
    <col min="14364" max="14364" width="7.44140625" style="456" bestFit="1" customWidth="1"/>
    <col min="14365" max="14365" width="4.6640625" style="456" customWidth="1"/>
    <col min="14366" max="14592" width="4.5546875" style="456"/>
    <col min="14593" max="14593" width="1.44140625" style="456" customWidth="1"/>
    <col min="14594" max="14598" width="4.5546875" style="456" customWidth="1"/>
    <col min="14599" max="14599" width="4.44140625" style="456" customWidth="1"/>
    <col min="14600" max="14600" width="3.109375" style="456" customWidth="1"/>
    <col min="14601" max="14604" width="4.5546875" style="456" customWidth="1"/>
    <col min="14605" max="14605" width="2" style="456" customWidth="1"/>
    <col min="14606" max="14606" width="4.5546875" style="456" customWidth="1"/>
    <col min="14607" max="14607" width="2.6640625" style="456" customWidth="1"/>
    <col min="14608" max="14608" width="4.5546875" style="456" customWidth="1"/>
    <col min="14609" max="14610" width="3.33203125" style="456" customWidth="1"/>
    <col min="14611" max="14611" width="32.44140625" style="456" customWidth="1"/>
    <col min="14612" max="14619" width="3.6640625" style="456" customWidth="1"/>
    <col min="14620" max="14620" width="7.44140625" style="456" bestFit="1" customWidth="1"/>
    <col min="14621" max="14621" width="4.6640625" style="456" customWidth="1"/>
    <col min="14622" max="14848" width="4.5546875" style="456"/>
    <col min="14849" max="14849" width="1.44140625" style="456" customWidth="1"/>
    <col min="14850" max="14854" width="4.5546875" style="456" customWidth="1"/>
    <col min="14855" max="14855" width="4.44140625" style="456" customWidth="1"/>
    <col min="14856" max="14856" width="3.109375" style="456" customWidth="1"/>
    <col min="14857" max="14860" width="4.5546875" style="456" customWidth="1"/>
    <col min="14861" max="14861" width="2" style="456" customWidth="1"/>
    <col min="14862" max="14862" width="4.5546875" style="456" customWidth="1"/>
    <col min="14863" max="14863" width="2.6640625" style="456" customWidth="1"/>
    <col min="14864" max="14864" width="4.5546875" style="456" customWidth="1"/>
    <col min="14865" max="14866" width="3.33203125" style="456" customWidth="1"/>
    <col min="14867" max="14867" width="32.44140625" style="456" customWidth="1"/>
    <col min="14868" max="14875" width="3.6640625" style="456" customWidth="1"/>
    <col min="14876" max="14876" width="7.44140625" style="456" bestFit="1" customWidth="1"/>
    <col min="14877" max="14877" width="4.6640625" style="456" customWidth="1"/>
    <col min="14878" max="15104" width="4.5546875" style="456"/>
    <col min="15105" max="15105" width="1.44140625" style="456" customWidth="1"/>
    <col min="15106" max="15110" width="4.5546875" style="456" customWidth="1"/>
    <col min="15111" max="15111" width="4.44140625" style="456" customWidth="1"/>
    <col min="15112" max="15112" width="3.109375" style="456" customWidth="1"/>
    <col min="15113" max="15116" width="4.5546875" style="456" customWidth="1"/>
    <col min="15117" max="15117" width="2" style="456" customWidth="1"/>
    <col min="15118" max="15118" width="4.5546875" style="456" customWidth="1"/>
    <col min="15119" max="15119" width="2.6640625" style="456" customWidth="1"/>
    <col min="15120" max="15120" width="4.5546875" style="456" customWidth="1"/>
    <col min="15121" max="15122" width="3.33203125" style="456" customWidth="1"/>
    <col min="15123" max="15123" width="32.44140625" style="456" customWidth="1"/>
    <col min="15124" max="15131" width="3.6640625" style="456" customWidth="1"/>
    <col min="15132" max="15132" width="7.44140625" style="456" bestFit="1" customWidth="1"/>
    <col min="15133" max="15133" width="4.6640625" style="456" customWidth="1"/>
    <col min="15134" max="15360" width="4.5546875" style="456"/>
    <col min="15361" max="15361" width="1.44140625" style="456" customWidth="1"/>
    <col min="15362" max="15366" width="4.5546875" style="456" customWidth="1"/>
    <col min="15367" max="15367" width="4.44140625" style="456" customWidth="1"/>
    <col min="15368" max="15368" width="3.109375" style="456" customWidth="1"/>
    <col min="15369" max="15372" width="4.5546875" style="456" customWidth="1"/>
    <col min="15373" max="15373" width="2" style="456" customWidth="1"/>
    <col min="15374" max="15374" width="4.5546875" style="456" customWidth="1"/>
    <col min="15375" max="15375" width="2.6640625" style="456" customWidth="1"/>
    <col min="15376" max="15376" width="4.5546875" style="456" customWidth="1"/>
    <col min="15377" max="15378" width="3.33203125" style="456" customWidth="1"/>
    <col min="15379" max="15379" width="32.44140625" style="456" customWidth="1"/>
    <col min="15380" max="15387" width="3.6640625" style="456" customWidth="1"/>
    <col min="15388" max="15388" width="7.44140625" style="456" bestFit="1" customWidth="1"/>
    <col min="15389" max="15389" width="4.6640625" style="456" customWidth="1"/>
    <col min="15390" max="15616" width="4.5546875" style="456"/>
    <col min="15617" max="15617" width="1.44140625" style="456" customWidth="1"/>
    <col min="15618" max="15622" width="4.5546875" style="456" customWidth="1"/>
    <col min="15623" max="15623" width="4.44140625" style="456" customWidth="1"/>
    <col min="15624" max="15624" width="3.109375" style="456" customWidth="1"/>
    <col min="15625" max="15628" width="4.5546875" style="456" customWidth="1"/>
    <col min="15629" max="15629" width="2" style="456" customWidth="1"/>
    <col min="15630" max="15630" width="4.5546875" style="456" customWidth="1"/>
    <col min="15631" max="15631" width="2.6640625" style="456" customWidth="1"/>
    <col min="15632" max="15632" width="4.5546875" style="456" customWidth="1"/>
    <col min="15633" max="15634" width="3.33203125" style="456" customWidth="1"/>
    <col min="15635" max="15635" width="32.44140625" style="456" customWidth="1"/>
    <col min="15636" max="15643" width="3.6640625" style="456" customWidth="1"/>
    <col min="15644" max="15644" width="7.44140625" style="456" bestFit="1" customWidth="1"/>
    <col min="15645" max="15645" width="4.6640625" style="456" customWidth="1"/>
    <col min="15646" max="15872" width="4.5546875" style="456"/>
    <col min="15873" max="15873" width="1.44140625" style="456" customWidth="1"/>
    <col min="15874" max="15878" width="4.5546875" style="456" customWidth="1"/>
    <col min="15879" max="15879" width="4.44140625" style="456" customWidth="1"/>
    <col min="15880" max="15880" width="3.109375" style="456" customWidth="1"/>
    <col min="15881" max="15884" width="4.5546875" style="456" customWidth="1"/>
    <col min="15885" max="15885" width="2" style="456" customWidth="1"/>
    <col min="15886" max="15886" width="4.5546875" style="456" customWidth="1"/>
    <col min="15887" max="15887" width="2.6640625" style="456" customWidth="1"/>
    <col min="15888" max="15888" width="4.5546875" style="456" customWidth="1"/>
    <col min="15889" max="15890" width="3.33203125" style="456" customWidth="1"/>
    <col min="15891" max="15891" width="32.44140625" style="456" customWidth="1"/>
    <col min="15892" max="15899" width="3.6640625" style="456" customWidth="1"/>
    <col min="15900" max="15900" width="7.44140625" style="456" bestFit="1" customWidth="1"/>
    <col min="15901" max="15901" width="4.6640625" style="456" customWidth="1"/>
    <col min="15902" max="16128" width="4.5546875" style="456"/>
    <col min="16129" max="16129" width="1.44140625" style="456" customWidth="1"/>
    <col min="16130" max="16134" width="4.5546875" style="456" customWidth="1"/>
    <col min="16135" max="16135" width="4.44140625" style="456" customWidth="1"/>
    <col min="16136" max="16136" width="3.109375" style="456" customWidth="1"/>
    <col min="16137" max="16140" width="4.5546875" style="456" customWidth="1"/>
    <col min="16141" max="16141" width="2" style="456" customWidth="1"/>
    <col min="16142" max="16142" width="4.5546875" style="456" customWidth="1"/>
    <col min="16143" max="16143" width="2.6640625" style="456" customWidth="1"/>
    <col min="16144" max="16144" width="4.5546875" style="456" customWidth="1"/>
    <col min="16145" max="16146" width="3.33203125" style="456" customWidth="1"/>
    <col min="16147" max="16147" width="32.44140625" style="456" customWidth="1"/>
    <col min="16148" max="16155" width="3.6640625" style="456" customWidth="1"/>
    <col min="16156" max="16156" width="7.44140625" style="456" bestFit="1" customWidth="1"/>
    <col min="16157" max="16157" width="4.6640625" style="456" customWidth="1"/>
    <col min="16158" max="16384" width="4.5546875" style="456"/>
  </cols>
  <sheetData>
    <row r="1" spans="2:29" ht="9.75" customHeight="1" thickBot="1" x14ac:dyDescent="0.25"/>
    <row r="2" spans="2:29" ht="16.5" customHeight="1" x14ac:dyDescent="0.2">
      <c r="L2" s="815" t="s">
        <v>37</v>
      </c>
      <c r="M2" s="816"/>
      <c r="N2" s="816"/>
      <c r="O2" s="816"/>
      <c r="P2" s="816"/>
      <c r="Q2" s="816"/>
      <c r="R2" s="816"/>
      <c r="S2" s="816"/>
      <c r="T2" s="816"/>
      <c r="U2" s="817"/>
    </row>
    <row r="3" spans="2:29" ht="17.25" customHeight="1" x14ac:dyDescent="0.2">
      <c r="L3" s="818" t="s">
        <v>54</v>
      </c>
      <c r="M3" s="819"/>
      <c r="N3" s="819"/>
      <c r="O3" s="819"/>
      <c r="P3" s="819"/>
      <c r="Q3" s="819"/>
      <c r="R3" s="819"/>
      <c r="S3" s="819"/>
      <c r="T3" s="819"/>
      <c r="U3" s="820"/>
    </row>
    <row r="4" spans="2:29" ht="15.75" customHeight="1" thickBot="1" x14ac:dyDescent="0.25">
      <c r="L4" s="821" t="s">
        <v>69</v>
      </c>
      <c r="M4" s="822"/>
      <c r="N4" s="822"/>
      <c r="O4" s="822"/>
      <c r="P4" s="822"/>
      <c r="Q4" s="822"/>
      <c r="R4" s="822"/>
      <c r="S4" s="822"/>
      <c r="T4" s="822"/>
      <c r="U4" s="823"/>
    </row>
    <row r="5" spans="2:29" ht="7.5" customHeight="1" x14ac:dyDescent="0.2">
      <c r="N5" s="456"/>
      <c r="Q5" s="455"/>
      <c r="S5" s="456"/>
      <c r="T5" s="455"/>
    </row>
    <row r="6" spans="2:29" ht="22.5" customHeight="1" x14ac:dyDescent="0.2">
      <c r="L6" s="824" t="s">
        <v>70</v>
      </c>
      <c r="M6" s="825"/>
      <c r="N6" s="825"/>
      <c r="O6" s="825"/>
      <c r="P6" s="825"/>
      <c r="Q6" s="825"/>
      <c r="R6" s="825"/>
      <c r="S6" s="825"/>
      <c r="T6" s="825"/>
      <c r="U6" s="825"/>
    </row>
    <row r="7" spans="2:29" ht="6.75" customHeight="1" thickBot="1" x14ac:dyDescent="0.25"/>
    <row r="8" spans="2:29" ht="22.5" customHeight="1" thickBot="1" x14ac:dyDescent="0.35">
      <c r="B8" s="826" t="s">
        <v>55</v>
      </c>
      <c r="C8" s="827"/>
      <c r="D8" s="827"/>
      <c r="E8" s="827"/>
      <c r="F8" s="827"/>
      <c r="G8" s="827"/>
      <c r="H8" s="827"/>
      <c r="I8" s="827"/>
      <c r="J8" s="827"/>
      <c r="K8" s="827"/>
      <c r="L8" s="827"/>
      <c r="M8" s="827"/>
      <c r="N8" s="827"/>
      <c r="O8" s="827"/>
      <c r="P8" s="827"/>
      <c r="Q8" s="827"/>
      <c r="R8" s="827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8"/>
    </row>
    <row r="9" spans="2:29" s="461" customFormat="1" ht="16.5" customHeight="1" x14ac:dyDescent="0.2">
      <c r="B9" s="458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60"/>
      <c r="R9" s="829" t="s">
        <v>0</v>
      </c>
      <c r="S9" s="829"/>
      <c r="T9" s="829"/>
      <c r="U9" s="829"/>
      <c r="V9" s="829"/>
      <c r="W9" s="829"/>
      <c r="X9" s="829"/>
      <c r="Y9" s="829"/>
      <c r="Z9" s="829"/>
      <c r="AA9" s="829"/>
      <c r="AB9" s="829"/>
      <c r="AC9" s="830"/>
    </row>
    <row r="10" spans="2:29" s="467" customFormat="1" ht="16.5" customHeight="1" thickBot="1" x14ac:dyDescent="0.25">
      <c r="B10" s="462" t="s">
        <v>1</v>
      </c>
      <c r="C10" s="831" t="s">
        <v>2</v>
      </c>
      <c r="D10" s="831"/>
      <c r="E10" s="831"/>
      <c r="F10" s="831"/>
      <c r="G10" s="831"/>
      <c r="H10" s="463" t="s">
        <v>3</v>
      </c>
      <c r="I10" s="831" t="s">
        <v>2</v>
      </c>
      <c r="J10" s="831"/>
      <c r="K10" s="831"/>
      <c r="L10" s="831"/>
      <c r="M10" s="831"/>
      <c r="N10" s="831" t="s">
        <v>4</v>
      </c>
      <c r="O10" s="831"/>
      <c r="P10" s="831"/>
      <c r="Q10" s="464"/>
      <c r="R10" s="463" t="s">
        <v>5</v>
      </c>
      <c r="S10" s="463" t="s">
        <v>2</v>
      </c>
      <c r="T10" s="465">
        <v>1</v>
      </c>
      <c r="U10" s="465">
        <v>2</v>
      </c>
      <c r="V10" s="465">
        <v>3</v>
      </c>
      <c r="W10" s="465">
        <v>4</v>
      </c>
      <c r="X10" s="465">
        <v>5</v>
      </c>
      <c r="Y10" s="465">
        <v>6</v>
      </c>
      <c r="Z10" s="465" t="s">
        <v>6</v>
      </c>
      <c r="AA10" s="465" t="s">
        <v>7</v>
      </c>
      <c r="AB10" s="465" t="s">
        <v>8</v>
      </c>
      <c r="AC10" s="466" t="s">
        <v>9</v>
      </c>
    </row>
    <row r="11" spans="2:29" ht="19.5" customHeight="1" x14ac:dyDescent="0.2">
      <c r="B11" s="468">
        <v>1</v>
      </c>
      <c r="C11" s="832" t="str">
        <f>S11</f>
        <v>AAAAA</v>
      </c>
      <c r="D11" s="832"/>
      <c r="E11" s="832"/>
      <c r="F11" s="832"/>
      <c r="G11" s="832"/>
      <c r="H11" s="469"/>
      <c r="I11" s="832" t="str">
        <f>S12</f>
        <v>BBBBB</v>
      </c>
      <c r="J11" s="832"/>
      <c r="K11" s="832"/>
      <c r="L11" s="832"/>
      <c r="M11" s="832"/>
      <c r="N11" s="470">
        <v>0</v>
      </c>
      <c r="O11" s="471" t="s">
        <v>10</v>
      </c>
      <c r="P11" s="472">
        <v>0</v>
      </c>
      <c r="Q11" s="473"/>
      <c r="R11" s="474" t="s">
        <v>11</v>
      </c>
      <c r="S11" s="475" t="s">
        <v>56</v>
      </c>
      <c r="T11" s="476">
        <f>IF($N11&gt;=$P11+3,3,IF($P11&gt;=$N11+3,0,IF($N11&gt;=$P11+2,2,IF($P11&gt;=$N11+2,1,IF($N11&gt;=$P11+1,2,IF($P11&gt;=$N11+1,1,IF($N11&lt;=$P11,0,IF($P11&gt;=$N11,0,0))))))))</f>
        <v>0</v>
      </c>
      <c r="U11" s="477" t="s">
        <v>10</v>
      </c>
      <c r="V11" s="478">
        <f>IF($N13&gt;=$P13+3,3,IF($P13&gt;=$N13+3,0,IF($N13&gt;=$P13+2,2,IF($P13&gt;=$N13+2,1,IF($N13&gt;=$P13+1,2,IF($P13&gt;=$N13+1,1,IF($N13&lt;=$P13,0,IF($P13&gt;=$N13,0,0))))))))</f>
        <v>0</v>
      </c>
      <c r="W11" s="477" t="s">
        <v>10</v>
      </c>
      <c r="X11" s="479">
        <f>IF($N15&gt;=$P15+3,3,IF($P15&gt;=$N15+3,0,IF($N15&gt;=$P15+2,2,IF($P15&gt;=$N15+2,1,IF($N15&gt;=$P15+1,2,IF($P15&gt;=$N15+1,1,IF($N15&lt;=$P15,0,IF($P15&gt;=$N15,0,0))))))))</f>
        <v>0</v>
      </c>
      <c r="Y11" s="477" t="s">
        <v>10</v>
      </c>
      <c r="Z11" s="480">
        <f>SUM(N11,N15,N13)</f>
        <v>0</v>
      </c>
      <c r="AA11" s="480">
        <f>SUM(P11,P15,P13)</f>
        <v>0</v>
      </c>
      <c r="AB11" s="481" t="e">
        <f>Z11/AA11</f>
        <v>#DIV/0!</v>
      </c>
      <c r="AC11" s="482">
        <f>SUM(T11:Y11)</f>
        <v>0</v>
      </c>
    </row>
    <row r="12" spans="2:29" ht="19.5" customHeight="1" x14ac:dyDescent="0.2">
      <c r="B12" s="483">
        <v>2</v>
      </c>
      <c r="C12" s="814" t="str">
        <f>S13</f>
        <v>CCCCC</v>
      </c>
      <c r="D12" s="814"/>
      <c r="E12" s="814"/>
      <c r="F12" s="814"/>
      <c r="G12" s="814"/>
      <c r="H12" s="484"/>
      <c r="I12" s="814" t="str">
        <f>S14</f>
        <v>DDDD</v>
      </c>
      <c r="J12" s="814"/>
      <c r="K12" s="814"/>
      <c r="L12" s="814"/>
      <c r="M12" s="814"/>
      <c r="N12" s="485">
        <v>0</v>
      </c>
      <c r="O12" s="486" t="s">
        <v>10</v>
      </c>
      <c r="P12" s="487">
        <v>0</v>
      </c>
      <c r="Q12" s="473"/>
      <c r="R12" s="488" t="s">
        <v>12</v>
      </c>
      <c r="S12" s="489" t="s">
        <v>57</v>
      </c>
      <c r="T12" s="478">
        <f>IF($P11&gt;=$N11+3,3,IF($N11&gt;=$P11+3,0,IF($P11&gt;=$N11+2,2,IF($N11&gt;=$P11+2,1,IF($P11&gt;=$N11+1,2,IF($N11&gt;=$P11+1,1,IF($P11&lt;=$N11,0,IF($N11&gt;=$P11,0,0))))))))</f>
        <v>0</v>
      </c>
      <c r="U12" s="486" t="s">
        <v>10</v>
      </c>
      <c r="V12" s="486" t="s">
        <v>10</v>
      </c>
      <c r="W12" s="478">
        <f>IF($N14&gt;=$P14+3,3,IF($P14&gt;=$N14+3,0,IF($N14&gt;=$P14+2,2,IF($P14&gt;=$N14+2,1,IF($N14&gt;=$P14+1,2,IF($P14&gt;=$N14+1,1,IF($N14&lt;=$P14,0,IF($P14&gt;=$N14,0,0))))))))</f>
        <v>0</v>
      </c>
      <c r="X12" s="486" t="s">
        <v>10</v>
      </c>
      <c r="Y12" s="478">
        <f>IF($N16&gt;=$P16+3,3,IF($P16&gt;=$N16+3,0,IF($N16&gt;=$P16+2,2,IF($P16&gt;=$N16+2,1,IF($N16&gt;=$P16+1,2,IF($P16&gt;=$N16+1,1,IF($N16&lt;=$P16,0,IF($P16&gt;=$N16,0,0))))))))</f>
        <v>0</v>
      </c>
      <c r="Z12" s="490">
        <f>SUM(P11,N16,N14)</f>
        <v>0</v>
      </c>
      <c r="AA12" s="490">
        <f>SUM(N11,P16,P14)</f>
        <v>0</v>
      </c>
      <c r="AB12" s="491" t="e">
        <f>Z12/AA12</f>
        <v>#DIV/0!</v>
      </c>
      <c r="AC12" s="492">
        <f>SUM(T12:Y12)</f>
        <v>0</v>
      </c>
    </row>
    <row r="13" spans="2:29" ht="19.5" customHeight="1" x14ac:dyDescent="0.2">
      <c r="B13" s="483">
        <v>3</v>
      </c>
      <c r="C13" s="814" t="str">
        <f>S11</f>
        <v>AAAAA</v>
      </c>
      <c r="D13" s="814"/>
      <c r="E13" s="814"/>
      <c r="F13" s="814"/>
      <c r="G13" s="814"/>
      <c r="H13" s="484"/>
      <c r="I13" s="814" t="str">
        <f>S13</f>
        <v>CCCCC</v>
      </c>
      <c r="J13" s="814"/>
      <c r="K13" s="814"/>
      <c r="L13" s="814"/>
      <c r="M13" s="814"/>
      <c r="N13" s="485">
        <v>0</v>
      </c>
      <c r="O13" s="486" t="s">
        <v>10</v>
      </c>
      <c r="P13" s="487">
        <v>0</v>
      </c>
      <c r="Q13" s="473"/>
      <c r="R13" s="474" t="s">
        <v>13</v>
      </c>
      <c r="S13" s="475" t="s">
        <v>58</v>
      </c>
      <c r="T13" s="477" t="s">
        <v>10</v>
      </c>
      <c r="U13" s="476">
        <f>IF($N12&gt;=$P12+3,3,IF($P12&gt;=$N12+3,0,IF($N12&gt;=$P12+2,2,IF($P12&gt;=$N12+2,1,IF($N12&gt;=$P12+1,2,IF($P12&gt;=$N12+1,1,IF($N12&lt;=$P12,0,IF($P12&gt;=$N12,0,0))))))))</f>
        <v>0</v>
      </c>
      <c r="V13" s="478">
        <f>IF($P13&gt;=$N13+3,3,IF($N13&gt;=$P13+3,0,IF($P13&gt;=$N13+2,2,IF($N13&gt;=$P13+2,1,IF($P13&gt;=$N13+1,2,IF($N13&gt;=$P13+1,1,IF($P13&lt;=$N13,0,IF($N13&gt;=$P13,0,0))))))))</f>
        <v>0</v>
      </c>
      <c r="W13" s="477" t="s">
        <v>10</v>
      </c>
      <c r="X13" s="477" t="s">
        <v>10</v>
      </c>
      <c r="Y13" s="476" t="str">
        <f>IF($P16&gt;=$N16+3,"3",IF($N16&gt;=$P16+3,"0",IF($P16&gt;=$N16+2,"2",IF($N16&gt;=$P16+2,"1",IF($P16&gt;=$N16+1,"2",IF($N16&gt;=$P16+1,"1",IF($P16&lt;=$N16,"0",IF($N16&gt;=$P16,"0",0))))))))</f>
        <v>0</v>
      </c>
      <c r="Z13" s="480">
        <f>SUM(N12,P16,P13)</f>
        <v>0</v>
      </c>
      <c r="AA13" s="480">
        <f>SUM(P12,N16,N13)</f>
        <v>0</v>
      </c>
      <c r="AB13" s="491" t="e">
        <f>Z13/AA13</f>
        <v>#DIV/0!</v>
      </c>
      <c r="AC13" s="482">
        <f>SUM(T13:Y13)</f>
        <v>0</v>
      </c>
    </row>
    <row r="14" spans="2:29" ht="19.5" customHeight="1" x14ac:dyDescent="0.2">
      <c r="B14" s="483">
        <v>4</v>
      </c>
      <c r="C14" s="814" t="str">
        <f>S12</f>
        <v>BBBBB</v>
      </c>
      <c r="D14" s="814"/>
      <c r="E14" s="814"/>
      <c r="F14" s="814"/>
      <c r="G14" s="814"/>
      <c r="H14" s="484"/>
      <c r="I14" s="814" t="str">
        <f>S14</f>
        <v>DDDD</v>
      </c>
      <c r="J14" s="814"/>
      <c r="K14" s="814"/>
      <c r="L14" s="814"/>
      <c r="M14" s="814"/>
      <c r="N14" s="485">
        <v>0</v>
      </c>
      <c r="O14" s="486" t="s">
        <v>10</v>
      </c>
      <c r="P14" s="487">
        <v>0</v>
      </c>
      <c r="Q14" s="473"/>
      <c r="R14" s="488" t="s">
        <v>14</v>
      </c>
      <c r="S14" s="489" t="s">
        <v>59</v>
      </c>
      <c r="T14" s="486" t="s">
        <v>10</v>
      </c>
      <c r="U14" s="478">
        <f>IF($P12&gt;=$N12+3,3,IF($N12&gt;=$P12+3,0,IF($P12&gt;=$N12+2,2,IF($N12&gt;=$P12+2,1,IF($P12&gt;=$N12+1,2,IF($N12&gt;=$P12+1,1,IF($P12&lt;=$N12,0,IF($N12&gt;=$P12,0,0))))))))</f>
        <v>0</v>
      </c>
      <c r="V14" s="486" t="s">
        <v>10</v>
      </c>
      <c r="W14" s="478">
        <f>IF($P14&gt;=$N14+3,3,IF($N14&gt;=$P14+3,0,IF($P14&gt;=$N14+2,2,IF($N14&gt;=$P14+2,1,IF($P14&gt;=$N14+1,2,IF($N14&gt;=$P14+1,1,IF($P14&lt;=$N14,0,IF($N14&gt;=$P14,0,0))))))))</f>
        <v>0</v>
      </c>
      <c r="X14" s="478">
        <f>IF($P15&gt;=$N15+3,3,IF($N15&gt;=$P15+3,0,IF($P15&gt;=$N15+2,2,IF($N15&gt;=$P15+2,1,IF($P15&gt;=$N15+1,2,IF($N15&gt;=$P15+1,1,IF($P15&lt;=$N15,0,IF($N15&gt;=$P15,0,0))))))))</f>
        <v>0</v>
      </c>
      <c r="Y14" s="486" t="s">
        <v>10</v>
      </c>
      <c r="Z14" s="490">
        <f>SUM(P12,P14,P15)</f>
        <v>0</v>
      </c>
      <c r="AA14" s="490">
        <f>SUM(N12,N14,N15)</f>
        <v>0</v>
      </c>
      <c r="AB14" s="491" t="e">
        <f>Z14/AA14</f>
        <v>#DIV/0!</v>
      </c>
      <c r="AC14" s="492">
        <f>SUM(T14:Y14)</f>
        <v>0</v>
      </c>
    </row>
    <row r="15" spans="2:29" ht="19.5" customHeight="1" x14ac:dyDescent="0.2">
      <c r="B15" s="483">
        <v>5</v>
      </c>
      <c r="C15" s="833" t="str">
        <f>S11</f>
        <v>AAAAA</v>
      </c>
      <c r="D15" s="814"/>
      <c r="E15" s="814"/>
      <c r="F15" s="814"/>
      <c r="G15" s="814"/>
      <c r="H15" s="484"/>
      <c r="I15" s="814" t="str">
        <f>S14</f>
        <v>DDDD</v>
      </c>
      <c r="J15" s="814"/>
      <c r="K15" s="814"/>
      <c r="L15" s="814"/>
      <c r="M15" s="814"/>
      <c r="N15" s="485">
        <v>0</v>
      </c>
      <c r="O15" s="486" t="s">
        <v>10</v>
      </c>
      <c r="P15" s="487">
        <v>0</v>
      </c>
      <c r="Q15" s="473"/>
      <c r="R15" s="493"/>
      <c r="S15" s="494"/>
      <c r="T15" s="495"/>
      <c r="U15" s="495"/>
      <c r="V15" s="495"/>
      <c r="W15" s="495"/>
      <c r="X15" s="495"/>
      <c r="Y15" s="495"/>
      <c r="Z15" s="496"/>
      <c r="AA15" s="496"/>
      <c r="AB15" s="497"/>
      <c r="AC15" s="498"/>
    </row>
    <row r="16" spans="2:29" ht="19.5" customHeight="1" x14ac:dyDescent="0.2">
      <c r="B16" s="483">
        <v>6</v>
      </c>
      <c r="C16" s="814" t="str">
        <f>S12</f>
        <v>BBBBB</v>
      </c>
      <c r="D16" s="814"/>
      <c r="E16" s="814"/>
      <c r="F16" s="814"/>
      <c r="G16" s="814"/>
      <c r="H16" s="484"/>
      <c r="I16" s="833" t="str">
        <f>S13</f>
        <v>CCCCC</v>
      </c>
      <c r="J16" s="814"/>
      <c r="K16" s="814"/>
      <c r="L16" s="814"/>
      <c r="M16" s="814"/>
      <c r="N16" s="485">
        <v>0</v>
      </c>
      <c r="O16" s="486" t="s">
        <v>10</v>
      </c>
      <c r="P16" s="487">
        <v>0</v>
      </c>
      <c r="Q16" s="473"/>
      <c r="R16" s="499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500"/>
    </row>
    <row r="17" spans="1:29" ht="19.5" customHeight="1" thickBot="1" x14ac:dyDescent="0.25">
      <c r="B17" s="501"/>
      <c r="C17" s="835"/>
      <c r="D17" s="835"/>
      <c r="E17" s="835"/>
      <c r="F17" s="835"/>
      <c r="G17" s="835"/>
      <c r="H17" s="502"/>
      <c r="I17" s="835"/>
      <c r="J17" s="835"/>
      <c r="K17" s="835"/>
      <c r="L17" s="835"/>
      <c r="M17" s="835"/>
      <c r="N17" s="503"/>
      <c r="O17" s="504"/>
      <c r="P17" s="503"/>
      <c r="Q17" s="505"/>
      <c r="R17" s="506"/>
      <c r="S17" s="507"/>
      <c r="T17" s="508"/>
      <c r="U17" s="508"/>
      <c r="V17" s="508"/>
      <c r="W17" s="508"/>
      <c r="X17" s="508"/>
      <c r="Y17" s="508"/>
      <c r="Z17" s="508"/>
      <c r="AA17" s="508"/>
      <c r="AB17" s="507"/>
      <c r="AC17" s="509"/>
    </row>
    <row r="18" spans="1:29" ht="16.5" customHeight="1" thickBot="1" x14ac:dyDescent="0.25">
      <c r="S18" s="510"/>
    </row>
    <row r="19" spans="1:29" ht="22.5" customHeight="1" thickBot="1" x14ac:dyDescent="0.35">
      <c r="B19" s="836" t="s">
        <v>60</v>
      </c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7"/>
      <c r="T19" s="837"/>
      <c r="U19" s="837"/>
      <c r="V19" s="837"/>
      <c r="W19" s="837"/>
      <c r="X19" s="837"/>
      <c r="Y19" s="837"/>
      <c r="Z19" s="837"/>
      <c r="AA19" s="837"/>
      <c r="AB19" s="837"/>
      <c r="AC19" s="838"/>
    </row>
    <row r="20" spans="1:29" ht="22.5" customHeight="1" x14ac:dyDescent="0.2">
      <c r="A20" s="461"/>
      <c r="B20" s="511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3"/>
      <c r="R20" s="839" t="s">
        <v>0</v>
      </c>
      <c r="S20" s="839"/>
      <c r="T20" s="839"/>
      <c r="U20" s="839"/>
      <c r="V20" s="839"/>
      <c r="W20" s="839"/>
      <c r="X20" s="839"/>
      <c r="Y20" s="839"/>
      <c r="Z20" s="839"/>
      <c r="AA20" s="839"/>
      <c r="AB20" s="839"/>
      <c r="AC20" s="840"/>
    </row>
    <row r="21" spans="1:29" ht="22.5" customHeight="1" thickBot="1" x14ac:dyDescent="0.25">
      <c r="A21" s="467"/>
      <c r="B21" s="514" t="s">
        <v>1</v>
      </c>
      <c r="C21" s="841" t="s">
        <v>2</v>
      </c>
      <c r="D21" s="841"/>
      <c r="E21" s="841"/>
      <c r="F21" s="841"/>
      <c r="G21" s="841"/>
      <c r="H21" s="515" t="s">
        <v>3</v>
      </c>
      <c r="I21" s="841" t="s">
        <v>2</v>
      </c>
      <c r="J21" s="841"/>
      <c r="K21" s="841"/>
      <c r="L21" s="841"/>
      <c r="M21" s="841"/>
      <c r="N21" s="841" t="s">
        <v>4</v>
      </c>
      <c r="O21" s="841"/>
      <c r="P21" s="841"/>
      <c r="Q21" s="516"/>
      <c r="R21" s="515" t="s">
        <v>5</v>
      </c>
      <c r="S21" s="515" t="s">
        <v>2</v>
      </c>
      <c r="T21" s="517">
        <v>1</v>
      </c>
      <c r="U21" s="517">
        <v>2</v>
      </c>
      <c r="V21" s="517">
        <v>3</v>
      </c>
      <c r="W21" s="517">
        <v>4</v>
      </c>
      <c r="X21" s="517">
        <v>5</v>
      </c>
      <c r="Y21" s="517">
        <v>6</v>
      </c>
      <c r="Z21" s="517" t="s">
        <v>6</v>
      </c>
      <c r="AA21" s="517" t="s">
        <v>7</v>
      </c>
      <c r="AB21" s="517" t="s">
        <v>8</v>
      </c>
      <c r="AC21" s="518" t="s">
        <v>9</v>
      </c>
    </row>
    <row r="22" spans="1:29" ht="22.5" customHeight="1" x14ac:dyDescent="0.2">
      <c r="B22" s="519">
        <v>7</v>
      </c>
      <c r="C22" s="834" t="str">
        <f>S22</f>
        <v>AAAAA</v>
      </c>
      <c r="D22" s="834"/>
      <c r="E22" s="834"/>
      <c r="F22" s="834"/>
      <c r="G22" s="834"/>
      <c r="H22" s="520"/>
      <c r="I22" s="834" t="str">
        <f>S23</f>
        <v>BBBBB</v>
      </c>
      <c r="J22" s="834"/>
      <c r="K22" s="834"/>
      <c r="L22" s="834"/>
      <c r="M22" s="834"/>
      <c r="N22" s="521">
        <v>0</v>
      </c>
      <c r="O22" s="522" t="s">
        <v>10</v>
      </c>
      <c r="P22" s="523">
        <v>0</v>
      </c>
      <c r="Q22" s="524"/>
      <c r="R22" s="525" t="s">
        <v>11</v>
      </c>
      <c r="S22" s="526" t="s">
        <v>56</v>
      </c>
      <c r="T22" s="527">
        <f>IF($N22&gt;=$P22+3,3,IF($P22&gt;=$N22+3,0,IF($N22&gt;=$P22+2,2,IF($P22&gt;=$N22+2,1,IF($N22&gt;=$P22+1,2,IF($P22&gt;=$N22+1,1,IF($N22&lt;=$P22,0,IF($P22&gt;=$N22,0,0))))))))</f>
        <v>0</v>
      </c>
      <c r="U22" s="528" t="s">
        <v>10</v>
      </c>
      <c r="V22" s="529">
        <f>IF($N24&gt;=$P24+3,3,IF($P24&gt;=$N24+3,0,IF($N24&gt;=$P24+2,2,IF($P24&gt;=$N24+2,1,IF($N24&gt;=$P24+1,2,IF($P24&gt;=$N24+1,1,IF($N24&lt;=$P24,0,IF($P24&gt;=$N24,0,0))))))))</f>
        <v>0</v>
      </c>
      <c r="W22" s="528" t="s">
        <v>10</v>
      </c>
      <c r="X22" s="530">
        <f>IF($N26&gt;=$P26+3,3,IF($P26&gt;=$N26+3,0,IF($N26&gt;=$P26+2,2,IF($P26&gt;=$N26+2,1,IF($N26&gt;=$P26+1,2,IF($P26&gt;=$N26+1,1,IF($N26&lt;=$P26,0,IF($P26&gt;=$N26,0,0))))))))</f>
        <v>0</v>
      </c>
      <c r="Y22" s="528" t="s">
        <v>10</v>
      </c>
      <c r="Z22" s="531">
        <f>SUM(N22,N26,N24)</f>
        <v>0</v>
      </c>
      <c r="AA22" s="531">
        <f>SUM(P22,P26,P24)</f>
        <v>0</v>
      </c>
      <c r="AB22" s="532" t="e">
        <f>Z22/AA22</f>
        <v>#DIV/0!</v>
      </c>
      <c r="AC22" s="533">
        <f>SUM(T22:Y22)</f>
        <v>0</v>
      </c>
    </row>
    <row r="23" spans="1:29" ht="22.5" customHeight="1" x14ac:dyDescent="0.2">
      <c r="B23" s="534">
        <v>8</v>
      </c>
      <c r="C23" s="834" t="str">
        <f>S24</f>
        <v>CCCCC</v>
      </c>
      <c r="D23" s="834"/>
      <c r="E23" s="834"/>
      <c r="F23" s="834"/>
      <c r="G23" s="834"/>
      <c r="H23" s="520"/>
      <c r="I23" s="834" t="str">
        <f>S25</f>
        <v>DDDD</v>
      </c>
      <c r="J23" s="834"/>
      <c r="K23" s="834"/>
      <c r="L23" s="834"/>
      <c r="M23" s="834"/>
      <c r="N23" s="521">
        <v>0</v>
      </c>
      <c r="O23" s="522" t="s">
        <v>10</v>
      </c>
      <c r="P23" s="523">
        <v>0</v>
      </c>
      <c r="Q23" s="524"/>
      <c r="R23" s="535" t="s">
        <v>12</v>
      </c>
      <c r="S23" s="536" t="s">
        <v>57</v>
      </c>
      <c r="T23" s="529">
        <f>IF($P22&gt;=$N22+3,3,IF($N22&gt;=$P22+3,0,IF($P22&gt;=$N22+2,2,IF($N22&gt;=$P22+2,1,IF($P22&gt;=$N22+1,2,IF($N22&gt;=$P22+1,1,IF($P22&lt;=$N22,0,IF($N22&gt;=$P22,0,0))))))))</f>
        <v>0</v>
      </c>
      <c r="U23" s="537" t="s">
        <v>10</v>
      </c>
      <c r="V23" s="537" t="s">
        <v>10</v>
      </c>
      <c r="W23" s="529">
        <f>IF($N25&gt;=$P25+3,3,IF($P25&gt;=$N25+3,0,IF($N25&gt;=$P25+2,2,IF($P25&gt;=$N25+2,1,IF($N25&gt;=$P25+1,2,IF($P25&gt;=$N25+1,1,IF($N25&lt;=$P25,0,IF($P25&gt;=$N25,0,0))))))))</f>
        <v>0</v>
      </c>
      <c r="X23" s="537" t="s">
        <v>10</v>
      </c>
      <c r="Y23" s="529">
        <f>IF($N27&gt;=$P27+3,3,IF($P27&gt;=$N27+3,0,IF($N27&gt;=$P27+2,2,IF($P27&gt;=$N27+2,1,IF($N27&gt;=$P27+1,2,IF($P27&gt;=$N27+1,1,IF($N27&lt;=$P27,0,IF($P27&gt;=$N27,0,0))))))))</f>
        <v>0</v>
      </c>
      <c r="Z23" s="538">
        <f>SUM(P22,N27,N25)</f>
        <v>0</v>
      </c>
      <c r="AA23" s="538">
        <f>SUM(N22,P27,P25)</f>
        <v>0</v>
      </c>
      <c r="AB23" s="539" t="e">
        <f>Z23/AA23</f>
        <v>#DIV/0!</v>
      </c>
      <c r="AC23" s="540">
        <f>SUM(T23:Y23)</f>
        <v>0</v>
      </c>
    </row>
    <row r="24" spans="1:29" ht="22.5" customHeight="1" x14ac:dyDescent="0.2">
      <c r="B24" s="534">
        <v>9</v>
      </c>
      <c r="C24" s="834" t="str">
        <f>S22</f>
        <v>AAAAA</v>
      </c>
      <c r="D24" s="834"/>
      <c r="E24" s="834"/>
      <c r="F24" s="834"/>
      <c r="G24" s="834"/>
      <c r="H24" s="520"/>
      <c r="I24" s="834" t="str">
        <f>S24</f>
        <v>CCCCC</v>
      </c>
      <c r="J24" s="834"/>
      <c r="K24" s="834"/>
      <c r="L24" s="834"/>
      <c r="M24" s="834"/>
      <c r="N24" s="521">
        <v>0</v>
      </c>
      <c r="O24" s="522" t="s">
        <v>10</v>
      </c>
      <c r="P24" s="523">
        <v>0</v>
      </c>
      <c r="Q24" s="524"/>
      <c r="R24" s="525" t="s">
        <v>13</v>
      </c>
      <c r="S24" s="526" t="s">
        <v>58</v>
      </c>
      <c r="T24" s="528" t="s">
        <v>10</v>
      </c>
      <c r="U24" s="527">
        <f>IF($N23&gt;=$P23+3,3,IF($P23&gt;=$N23+3,0,IF($N23&gt;=$P23+2,2,IF($P23&gt;=$N23+2,1,IF($N23&gt;=$P23+1,2,IF($P23&gt;=$N23+1,1,IF($N23&lt;=$P23,0,IF($P23&gt;=$N23,0,0))))))))</f>
        <v>0</v>
      </c>
      <c r="V24" s="529">
        <f>IF($P24&gt;=$N24+3,3,IF($N24&gt;=$P24+3,0,IF($P24&gt;=$N24+2,2,IF($N24&gt;=$P24+2,1,IF($P24&gt;=$N24+1,2,IF($N24&gt;=$P24+1,1,IF($P24&lt;=$N24,0,IF($N24&gt;=$P24,0,0))))))))</f>
        <v>0</v>
      </c>
      <c r="W24" s="528" t="s">
        <v>10</v>
      </c>
      <c r="X24" s="528" t="s">
        <v>10</v>
      </c>
      <c r="Y24" s="527" t="str">
        <f>IF($P27&gt;=$N27+3,"3",IF($N27&gt;=$P27+3,"0",IF($P27&gt;=$N27+2,"2",IF($N27&gt;=$P27+2,"1",IF($P27&gt;=$N27+1,"2",IF($N27&gt;=$P27+1,"1",IF($P27&lt;=$N27,"0",IF($N27&gt;=$P27,"0",0))))))))</f>
        <v>0</v>
      </c>
      <c r="Z24" s="531">
        <f>SUM(N23,P27,P24)</f>
        <v>0</v>
      </c>
      <c r="AA24" s="531">
        <f>SUM(P23,N27,N24)</f>
        <v>0</v>
      </c>
      <c r="AB24" s="539" t="e">
        <f>Z24/AA24</f>
        <v>#DIV/0!</v>
      </c>
      <c r="AC24" s="533">
        <f>SUM(T24:Y24)</f>
        <v>0</v>
      </c>
    </row>
    <row r="25" spans="1:29" ht="22.5" customHeight="1" x14ac:dyDescent="0.2">
      <c r="B25" s="534">
        <v>10</v>
      </c>
      <c r="C25" s="834" t="str">
        <f>S23</f>
        <v>BBBBB</v>
      </c>
      <c r="D25" s="834"/>
      <c r="E25" s="834"/>
      <c r="F25" s="834"/>
      <c r="G25" s="834"/>
      <c r="H25" s="520"/>
      <c r="I25" s="834" t="str">
        <f>S25</f>
        <v>DDDD</v>
      </c>
      <c r="J25" s="834"/>
      <c r="K25" s="834"/>
      <c r="L25" s="834"/>
      <c r="M25" s="834"/>
      <c r="N25" s="521">
        <v>0</v>
      </c>
      <c r="O25" s="522" t="s">
        <v>10</v>
      </c>
      <c r="P25" s="523">
        <v>0</v>
      </c>
      <c r="Q25" s="524"/>
      <c r="R25" s="535" t="s">
        <v>14</v>
      </c>
      <c r="S25" s="536" t="s">
        <v>59</v>
      </c>
      <c r="T25" s="537" t="s">
        <v>10</v>
      </c>
      <c r="U25" s="529">
        <f>IF($P23&gt;=$N23+3,3,IF($N23&gt;=$P23+3,0,IF($P23&gt;=$N23+2,2,IF($N23&gt;=$P23+2,1,IF($P23&gt;=$N23+1,2,IF($N23&gt;=$P23+1,1,IF($P23&lt;=$N23,0,IF($N23&gt;=$P23,0,0))))))))</f>
        <v>0</v>
      </c>
      <c r="V25" s="537" t="s">
        <v>10</v>
      </c>
      <c r="W25" s="529">
        <f>IF($P25&gt;=$N25+3,3,IF($N25&gt;=$P25+3,0,IF($P25&gt;=$N25+2,2,IF($N25&gt;=$P25+2,1,IF($P25&gt;=$N25+1,2,IF($N25&gt;=$P25+1,1,IF($P25&lt;=$N25,0,IF($N25&gt;=$P25,0,0))))))))</f>
        <v>0</v>
      </c>
      <c r="X25" s="529">
        <f>IF($P26&gt;=$N26+3,3,IF($N26&gt;=$P26+3,0,IF($P26&gt;=$N26+2,2,IF($N26&gt;=$P26+2,1,IF($P26&gt;=$N26+1,2,IF($N26&gt;=$P26+1,1,IF($P26&lt;=$N26,0,IF($N26&gt;=$P26,0,0))))))))</f>
        <v>0</v>
      </c>
      <c r="Y25" s="537" t="s">
        <v>10</v>
      </c>
      <c r="Z25" s="538">
        <f>SUM(P23,P25,P26)</f>
        <v>0</v>
      </c>
      <c r="AA25" s="538">
        <f>SUM(N23,N25,N26)</f>
        <v>0</v>
      </c>
      <c r="AB25" s="539" t="e">
        <f>Z25/AA25</f>
        <v>#DIV/0!</v>
      </c>
      <c r="AC25" s="540">
        <f>SUM(T25:Y25)</f>
        <v>0</v>
      </c>
    </row>
    <row r="26" spans="1:29" ht="22.5" customHeight="1" x14ac:dyDescent="0.2">
      <c r="B26" s="534">
        <v>11</v>
      </c>
      <c r="C26" s="834" t="str">
        <f>S22</f>
        <v>AAAAA</v>
      </c>
      <c r="D26" s="834"/>
      <c r="E26" s="834"/>
      <c r="F26" s="834"/>
      <c r="G26" s="834"/>
      <c r="H26" s="520"/>
      <c r="I26" s="834" t="str">
        <f>S25</f>
        <v>DDDD</v>
      </c>
      <c r="J26" s="834"/>
      <c r="K26" s="834"/>
      <c r="L26" s="834"/>
      <c r="M26" s="834"/>
      <c r="N26" s="521">
        <v>0</v>
      </c>
      <c r="O26" s="522" t="s">
        <v>10</v>
      </c>
      <c r="P26" s="523">
        <v>0</v>
      </c>
      <c r="Q26" s="524"/>
      <c r="R26" s="541"/>
      <c r="S26" s="542"/>
      <c r="T26" s="543"/>
      <c r="U26" s="543"/>
      <c r="V26" s="543"/>
      <c r="W26" s="543"/>
      <c r="X26" s="543"/>
      <c r="Y26" s="543"/>
      <c r="Z26" s="543"/>
      <c r="AA26" s="543"/>
      <c r="AB26" s="544"/>
      <c r="AC26" s="545"/>
    </row>
    <row r="27" spans="1:29" ht="22.5" customHeight="1" x14ac:dyDescent="0.2">
      <c r="B27" s="534">
        <v>12</v>
      </c>
      <c r="C27" s="834" t="str">
        <f>S23</f>
        <v>BBBBB</v>
      </c>
      <c r="D27" s="834"/>
      <c r="E27" s="834"/>
      <c r="F27" s="834"/>
      <c r="G27" s="834"/>
      <c r="H27" s="520"/>
      <c r="I27" s="834" t="str">
        <f>S24</f>
        <v>CCCCC</v>
      </c>
      <c r="J27" s="834"/>
      <c r="K27" s="834"/>
      <c r="L27" s="834"/>
      <c r="M27" s="834"/>
      <c r="N27" s="521">
        <v>0</v>
      </c>
      <c r="O27" s="522" t="s">
        <v>10</v>
      </c>
      <c r="P27" s="523">
        <v>0</v>
      </c>
      <c r="Q27" s="524"/>
      <c r="R27" s="546"/>
      <c r="S27" s="845"/>
      <c r="T27" s="845"/>
      <c r="U27" s="845"/>
      <c r="V27" s="845"/>
      <c r="W27" s="845"/>
      <c r="X27" s="845"/>
      <c r="Y27" s="845"/>
      <c r="Z27" s="845"/>
      <c r="AA27" s="845"/>
      <c r="AB27" s="845"/>
      <c r="AC27" s="547"/>
    </row>
    <row r="28" spans="1:29" ht="22.5" customHeight="1" thickBot="1" x14ac:dyDescent="0.25">
      <c r="B28" s="548"/>
      <c r="C28" s="846"/>
      <c r="D28" s="846"/>
      <c r="E28" s="846"/>
      <c r="F28" s="846"/>
      <c r="G28" s="846"/>
      <c r="H28" s="549"/>
      <c r="I28" s="846"/>
      <c r="J28" s="846"/>
      <c r="K28" s="846"/>
      <c r="L28" s="846"/>
      <c r="M28" s="846"/>
      <c r="N28" s="550"/>
      <c r="O28" s="551"/>
      <c r="P28" s="550"/>
      <c r="Q28" s="552"/>
      <c r="R28" s="553"/>
      <c r="S28" s="554"/>
      <c r="T28" s="553"/>
      <c r="U28" s="553"/>
      <c r="V28" s="553"/>
      <c r="W28" s="553"/>
      <c r="X28" s="553"/>
      <c r="Y28" s="553"/>
      <c r="Z28" s="553"/>
      <c r="AA28" s="553"/>
      <c r="AB28" s="554"/>
      <c r="AC28" s="555"/>
    </row>
    <row r="29" spans="1:29" ht="22.5" customHeight="1" thickBot="1" x14ac:dyDescent="0.25">
      <c r="S29" s="510"/>
    </row>
    <row r="30" spans="1:29" s="556" customFormat="1" ht="18" customHeight="1" x14ac:dyDescent="0.25">
      <c r="B30" s="557"/>
      <c r="H30" s="842" t="s">
        <v>61</v>
      </c>
      <c r="I30" s="843"/>
      <c r="J30" s="843"/>
      <c r="K30" s="843"/>
      <c r="L30" s="843"/>
      <c r="M30" s="843"/>
      <c r="N30" s="843"/>
      <c r="O30" s="843"/>
      <c r="P30" s="843"/>
      <c r="Q30" s="843"/>
      <c r="R30" s="843"/>
      <c r="S30" s="843"/>
      <c r="T30" s="843"/>
      <c r="U30" s="843"/>
      <c r="V30" s="843"/>
      <c r="W30" s="844"/>
      <c r="AB30" s="558"/>
    </row>
    <row r="31" spans="1:29" s="556" customFormat="1" ht="12" customHeight="1" thickBot="1" x14ac:dyDescent="0.25">
      <c r="B31" s="557"/>
      <c r="H31" s="559"/>
      <c r="I31" s="560"/>
      <c r="J31" s="560"/>
      <c r="K31" s="560"/>
      <c r="L31" s="560"/>
      <c r="M31" s="560"/>
      <c r="N31" s="561"/>
      <c r="O31" s="561"/>
      <c r="P31" s="561"/>
      <c r="Q31" s="560"/>
      <c r="R31" s="560"/>
      <c r="S31" s="561"/>
      <c r="T31" s="560"/>
      <c r="U31" s="847" t="s">
        <v>4</v>
      </c>
      <c r="V31" s="848"/>
      <c r="W31" s="849"/>
      <c r="AB31" s="558"/>
    </row>
    <row r="32" spans="1:29" s="556" customFormat="1" ht="21" customHeight="1" thickBot="1" x14ac:dyDescent="0.25">
      <c r="B32" s="557"/>
      <c r="G32" s="562">
        <v>13</v>
      </c>
      <c r="H32" s="850"/>
      <c r="I32" s="851"/>
      <c r="J32" s="851"/>
      <c r="K32" s="851"/>
      <c r="L32" s="851"/>
      <c r="M32" s="851"/>
      <c r="N32" s="851"/>
      <c r="O32" s="851"/>
      <c r="P32" s="851"/>
      <c r="Q32" s="851"/>
      <c r="R32" s="563" t="s">
        <v>10</v>
      </c>
      <c r="S32" s="851"/>
      <c r="T32" s="851"/>
      <c r="U32" s="564"/>
      <c r="V32" s="565" t="s">
        <v>10</v>
      </c>
      <c r="W32" s="566"/>
      <c r="AB32" s="567"/>
      <c r="AC32" s="568"/>
    </row>
    <row r="33" spans="2:28" s="556" customFormat="1" ht="13.5" customHeight="1" x14ac:dyDescent="0.2">
      <c r="B33" s="557"/>
      <c r="C33" s="569"/>
      <c r="D33" s="569"/>
      <c r="E33" s="569"/>
      <c r="F33" s="569"/>
      <c r="G33" s="570"/>
      <c r="H33" s="852" t="s">
        <v>62</v>
      </c>
      <c r="I33" s="853"/>
      <c r="J33" s="853"/>
      <c r="K33" s="853"/>
      <c r="L33" s="853"/>
      <c r="M33" s="853"/>
      <c r="N33" s="853"/>
      <c r="O33" s="853"/>
      <c r="P33" s="853"/>
      <c r="Q33" s="853"/>
      <c r="R33" s="571"/>
      <c r="S33" s="854" t="s">
        <v>63</v>
      </c>
      <c r="T33" s="854"/>
      <c r="U33" s="571"/>
      <c r="V33" s="571"/>
      <c r="W33" s="572"/>
      <c r="AB33" s="558"/>
    </row>
    <row r="34" spans="2:28" s="556" customFormat="1" ht="13.5" customHeight="1" thickBot="1" x14ac:dyDescent="0.25">
      <c r="B34" s="557"/>
      <c r="C34" s="569"/>
      <c r="D34" s="569"/>
      <c r="E34" s="569"/>
      <c r="F34" s="569"/>
      <c r="G34" s="570"/>
      <c r="H34" s="573"/>
      <c r="I34" s="574"/>
      <c r="J34" s="574"/>
      <c r="K34" s="574"/>
      <c r="L34" s="574"/>
      <c r="M34" s="574"/>
      <c r="N34" s="575"/>
      <c r="O34" s="575"/>
      <c r="P34" s="575"/>
      <c r="Q34" s="576"/>
      <c r="R34" s="576"/>
      <c r="S34" s="575"/>
      <c r="T34" s="576"/>
      <c r="U34" s="576"/>
      <c r="V34" s="576"/>
      <c r="W34" s="577"/>
      <c r="AB34" s="558"/>
    </row>
    <row r="35" spans="2:28" s="556" customFormat="1" ht="14.25" customHeight="1" thickBot="1" x14ac:dyDescent="0.25">
      <c r="B35" s="557"/>
      <c r="C35" s="569"/>
      <c r="D35" s="569"/>
      <c r="E35" s="569"/>
      <c r="F35" s="569"/>
      <c r="G35" s="570"/>
      <c r="H35" s="557"/>
      <c r="I35" s="569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9"/>
      <c r="AB35" s="558"/>
    </row>
    <row r="36" spans="2:28" s="556" customFormat="1" ht="17.25" customHeight="1" x14ac:dyDescent="0.25">
      <c r="B36" s="557"/>
      <c r="C36" s="569"/>
      <c r="D36" s="569"/>
      <c r="E36" s="569"/>
      <c r="F36" s="569"/>
      <c r="G36" s="570"/>
      <c r="H36" s="842" t="s">
        <v>64</v>
      </c>
      <c r="I36" s="843"/>
      <c r="J36" s="843"/>
      <c r="K36" s="843"/>
      <c r="L36" s="843"/>
      <c r="M36" s="843"/>
      <c r="N36" s="843"/>
      <c r="O36" s="843"/>
      <c r="P36" s="843"/>
      <c r="Q36" s="843"/>
      <c r="R36" s="843"/>
      <c r="S36" s="843"/>
      <c r="T36" s="843"/>
      <c r="U36" s="843"/>
      <c r="V36" s="843"/>
      <c r="W36" s="844"/>
      <c r="AB36" s="558"/>
    </row>
    <row r="37" spans="2:28" s="556" customFormat="1" ht="13.5" customHeight="1" thickBot="1" x14ac:dyDescent="0.25">
      <c r="B37" s="557"/>
      <c r="C37" s="569"/>
      <c r="D37" s="569"/>
      <c r="E37" s="569"/>
      <c r="F37" s="569"/>
      <c r="G37" s="570"/>
      <c r="H37" s="559"/>
      <c r="I37" s="560"/>
      <c r="J37" s="560"/>
      <c r="K37" s="560"/>
      <c r="L37" s="560"/>
      <c r="M37" s="560"/>
      <c r="N37" s="561"/>
      <c r="O37" s="561"/>
      <c r="P37" s="561"/>
      <c r="Q37" s="560"/>
      <c r="R37" s="560"/>
      <c r="S37" s="561"/>
      <c r="T37" s="560"/>
      <c r="U37" s="847" t="s">
        <v>4</v>
      </c>
      <c r="V37" s="848"/>
      <c r="W37" s="849"/>
      <c r="AB37" s="558"/>
    </row>
    <row r="38" spans="2:28" s="556" customFormat="1" ht="20.25" customHeight="1" thickBot="1" x14ac:dyDescent="0.25">
      <c r="B38" s="557"/>
      <c r="C38" s="569"/>
      <c r="D38" s="569"/>
      <c r="E38" s="569"/>
      <c r="F38" s="569"/>
      <c r="G38" s="570">
        <v>14</v>
      </c>
      <c r="H38" s="850"/>
      <c r="I38" s="851"/>
      <c r="J38" s="851"/>
      <c r="K38" s="851"/>
      <c r="L38" s="851"/>
      <c r="M38" s="851"/>
      <c r="N38" s="851"/>
      <c r="O38" s="851"/>
      <c r="P38" s="851"/>
      <c r="Q38" s="851"/>
      <c r="R38" s="563" t="s">
        <v>10</v>
      </c>
      <c r="S38" s="851"/>
      <c r="T38" s="851"/>
      <c r="U38" s="564"/>
      <c r="V38" s="565" t="s">
        <v>10</v>
      </c>
      <c r="W38" s="566"/>
      <c r="AB38" s="558"/>
    </row>
    <row r="39" spans="2:28" s="556" customFormat="1" ht="13.5" customHeight="1" x14ac:dyDescent="0.2">
      <c r="B39" s="557"/>
      <c r="C39" s="569"/>
      <c r="D39" s="569"/>
      <c r="E39" s="569"/>
      <c r="F39" s="569"/>
      <c r="G39" s="570"/>
      <c r="H39" s="855" t="s">
        <v>47</v>
      </c>
      <c r="I39" s="854"/>
      <c r="J39" s="854"/>
      <c r="K39" s="854"/>
      <c r="L39" s="854"/>
      <c r="M39" s="854"/>
      <c r="N39" s="854"/>
      <c r="O39" s="854"/>
      <c r="P39" s="854"/>
      <c r="Q39" s="854"/>
      <c r="R39" s="571"/>
      <c r="S39" s="853" t="s">
        <v>65</v>
      </c>
      <c r="T39" s="853"/>
      <c r="U39" s="571"/>
      <c r="V39" s="571"/>
      <c r="W39" s="572"/>
      <c r="AB39" s="558"/>
    </row>
    <row r="40" spans="2:28" s="556" customFormat="1" ht="13.5" customHeight="1" thickBot="1" x14ac:dyDescent="0.25">
      <c r="B40" s="557"/>
      <c r="C40" s="569"/>
      <c r="D40" s="569"/>
      <c r="E40" s="569"/>
      <c r="F40" s="569"/>
      <c r="G40" s="570"/>
      <c r="H40" s="573"/>
      <c r="I40" s="574"/>
      <c r="J40" s="574"/>
      <c r="K40" s="574"/>
      <c r="L40" s="574"/>
      <c r="M40" s="574"/>
      <c r="N40" s="575"/>
      <c r="O40" s="575"/>
      <c r="P40" s="575"/>
      <c r="Q40" s="576"/>
      <c r="R40" s="576"/>
      <c r="S40" s="575"/>
      <c r="T40" s="576"/>
      <c r="U40" s="576"/>
      <c r="V40" s="576"/>
      <c r="W40" s="577"/>
      <c r="AB40" s="558"/>
    </row>
    <row r="41" spans="2:28" ht="14.25" customHeight="1" thickBot="1" x14ac:dyDescent="0.25">
      <c r="G41" s="580"/>
      <c r="I41" s="581"/>
      <c r="J41" s="581"/>
      <c r="K41" s="581"/>
      <c r="L41" s="581"/>
      <c r="M41" s="581"/>
      <c r="Q41" s="581"/>
      <c r="R41" s="581"/>
      <c r="S41" s="510"/>
      <c r="T41" s="581"/>
      <c r="U41" s="581"/>
      <c r="V41" s="581"/>
      <c r="W41" s="581"/>
    </row>
    <row r="42" spans="2:28" s="556" customFormat="1" ht="18" customHeight="1" x14ac:dyDescent="0.25">
      <c r="B42" s="557"/>
      <c r="G42" s="562"/>
      <c r="H42" s="842" t="s">
        <v>66</v>
      </c>
      <c r="I42" s="843"/>
      <c r="J42" s="843"/>
      <c r="K42" s="843"/>
      <c r="L42" s="843"/>
      <c r="M42" s="843"/>
      <c r="N42" s="843"/>
      <c r="O42" s="843"/>
      <c r="P42" s="843"/>
      <c r="Q42" s="843"/>
      <c r="R42" s="843"/>
      <c r="S42" s="843"/>
      <c r="T42" s="843"/>
      <c r="U42" s="843"/>
      <c r="V42" s="843"/>
      <c r="W42" s="844"/>
      <c r="AB42" s="558"/>
    </row>
    <row r="43" spans="2:28" s="556" customFormat="1" ht="12" customHeight="1" thickBot="1" x14ac:dyDescent="0.25">
      <c r="B43" s="557"/>
      <c r="G43" s="562"/>
      <c r="H43" s="559"/>
      <c r="I43" s="560"/>
      <c r="J43" s="560"/>
      <c r="K43" s="560"/>
      <c r="L43" s="560"/>
      <c r="M43" s="560"/>
      <c r="N43" s="561"/>
      <c r="O43" s="561"/>
      <c r="P43" s="561"/>
      <c r="Q43" s="560"/>
      <c r="R43" s="560"/>
      <c r="S43" s="561"/>
      <c r="T43" s="560"/>
      <c r="U43" s="847" t="s">
        <v>4</v>
      </c>
      <c r="V43" s="848"/>
      <c r="W43" s="849"/>
      <c r="AB43" s="558"/>
    </row>
    <row r="44" spans="2:28" s="556" customFormat="1" ht="21" customHeight="1" thickBot="1" x14ac:dyDescent="0.25">
      <c r="B44" s="557"/>
      <c r="G44" s="562">
        <v>15</v>
      </c>
      <c r="H44" s="859" t="str">
        <f>IF(U32=W32,"waiting…",IF(U32&gt;W32,S32,H32))</f>
        <v>waiting…</v>
      </c>
      <c r="I44" s="860"/>
      <c r="J44" s="860"/>
      <c r="K44" s="860"/>
      <c r="L44" s="860"/>
      <c r="M44" s="860"/>
      <c r="N44" s="860"/>
      <c r="O44" s="860"/>
      <c r="P44" s="860"/>
      <c r="Q44" s="860"/>
      <c r="R44" s="563" t="s">
        <v>10</v>
      </c>
      <c r="S44" s="860" t="str">
        <f>IF(U38=W38,"waiting…",IF(U38&gt;W38,S38,H38))</f>
        <v>waiting…</v>
      </c>
      <c r="T44" s="860"/>
      <c r="U44" s="564"/>
      <c r="V44" s="565" t="s">
        <v>10</v>
      </c>
      <c r="W44" s="566"/>
      <c r="AB44" s="558"/>
    </row>
    <row r="45" spans="2:28" s="556" customFormat="1" ht="13.5" customHeight="1" x14ac:dyDescent="0.2">
      <c r="B45" s="557"/>
      <c r="C45" s="569"/>
      <c r="D45" s="569"/>
      <c r="E45" s="569"/>
      <c r="F45" s="569"/>
      <c r="G45" s="570"/>
      <c r="H45" s="861" t="s">
        <v>27</v>
      </c>
      <c r="I45" s="862"/>
      <c r="J45" s="862"/>
      <c r="K45" s="862"/>
      <c r="L45" s="862"/>
      <c r="M45" s="862"/>
      <c r="N45" s="862"/>
      <c r="O45" s="862"/>
      <c r="P45" s="862"/>
      <c r="Q45" s="862"/>
      <c r="R45" s="571"/>
      <c r="S45" s="862" t="s">
        <v>28</v>
      </c>
      <c r="T45" s="862"/>
      <c r="U45" s="571"/>
      <c r="V45" s="571"/>
      <c r="W45" s="572"/>
      <c r="AB45" s="558"/>
    </row>
    <row r="46" spans="2:28" s="556" customFormat="1" ht="13.5" customHeight="1" thickBot="1" x14ac:dyDescent="0.25">
      <c r="B46" s="557"/>
      <c r="C46" s="569"/>
      <c r="D46" s="569"/>
      <c r="E46" s="569"/>
      <c r="F46" s="569"/>
      <c r="G46" s="570"/>
      <c r="H46" s="573"/>
      <c r="I46" s="574"/>
      <c r="J46" s="574"/>
      <c r="K46" s="574"/>
      <c r="L46" s="574"/>
      <c r="M46" s="574"/>
      <c r="N46" s="575"/>
      <c r="O46" s="575"/>
      <c r="P46" s="575"/>
      <c r="Q46" s="576"/>
      <c r="R46" s="576"/>
      <c r="S46" s="575"/>
      <c r="T46" s="576"/>
      <c r="U46" s="576"/>
      <c r="V46" s="576"/>
      <c r="W46" s="577"/>
      <c r="AB46" s="558"/>
    </row>
    <row r="47" spans="2:28" s="556" customFormat="1" ht="14.25" customHeight="1" thickBot="1" x14ac:dyDescent="0.25">
      <c r="B47" s="557"/>
      <c r="C47" s="569"/>
      <c r="D47" s="569"/>
      <c r="E47" s="569"/>
      <c r="F47" s="569"/>
      <c r="G47" s="570"/>
      <c r="H47" s="557"/>
      <c r="I47" s="569"/>
      <c r="J47" s="578"/>
      <c r="K47" s="578"/>
      <c r="L47" s="578"/>
      <c r="M47" s="578"/>
      <c r="N47" s="578"/>
      <c r="O47" s="578"/>
      <c r="P47" s="578"/>
      <c r="Q47" s="578"/>
      <c r="R47" s="578"/>
      <c r="S47" s="578"/>
      <c r="T47" s="578"/>
      <c r="U47" s="578"/>
      <c r="V47" s="578"/>
      <c r="W47" s="578"/>
      <c r="AB47" s="558"/>
    </row>
    <row r="48" spans="2:28" s="556" customFormat="1" ht="17.25" customHeight="1" x14ac:dyDescent="0.25">
      <c r="B48" s="557"/>
      <c r="C48" s="569"/>
      <c r="D48" s="569"/>
      <c r="E48" s="569"/>
      <c r="F48" s="569"/>
      <c r="G48" s="570"/>
      <c r="H48" s="842" t="s">
        <v>67</v>
      </c>
      <c r="I48" s="843"/>
      <c r="J48" s="843"/>
      <c r="K48" s="843"/>
      <c r="L48" s="843"/>
      <c r="M48" s="843"/>
      <c r="N48" s="843"/>
      <c r="O48" s="843"/>
      <c r="P48" s="843"/>
      <c r="Q48" s="843"/>
      <c r="R48" s="843"/>
      <c r="S48" s="843"/>
      <c r="T48" s="843"/>
      <c r="U48" s="843"/>
      <c r="V48" s="843"/>
      <c r="W48" s="844"/>
      <c r="AB48" s="558"/>
    </row>
    <row r="49" spans="2:28" s="556" customFormat="1" ht="13.5" customHeight="1" thickBot="1" x14ac:dyDescent="0.25">
      <c r="B49" s="557"/>
      <c r="C49" s="569"/>
      <c r="D49" s="569"/>
      <c r="E49" s="569"/>
      <c r="F49" s="569"/>
      <c r="G49" s="570"/>
      <c r="H49" s="559"/>
      <c r="I49" s="560"/>
      <c r="J49" s="560"/>
      <c r="K49" s="560"/>
      <c r="L49" s="560"/>
      <c r="M49" s="560"/>
      <c r="N49" s="561"/>
      <c r="O49" s="561"/>
      <c r="P49" s="561"/>
      <c r="Q49" s="560"/>
      <c r="R49" s="560"/>
      <c r="S49" s="561"/>
      <c r="T49" s="560"/>
      <c r="U49" s="847" t="s">
        <v>4</v>
      </c>
      <c r="V49" s="848"/>
      <c r="W49" s="849"/>
      <c r="AB49" s="558"/>
    </row>
    <row r="50" spans="2:28" s="556" customFormat="1" ht="20.25" customHeight="1" thickBot="1" x14ac:dyDescent="0.25">
      <c r="B50" s="557"/>
      <c r="C50" s="569"/>
      <c r="D50" s="569"/>
      <c r="E50" s="569"/>
      <c r="F50" s="569"/>
      <c r="G50" s="569">
        <v>16</v>
      </c>
      <c r="H50" s="859" t="str">
        <f>IF(U32=W32,"waiting…",IF(U32&gt;W32,H32,S32))</f>
        <v>waiting…</v>
      </c>
      <c r="I50" s="860"/>
      <c r="J50" s="860"/>
      <c r="K50" s="860"/>
      <c r="L50" s="860"/>
      <c r="M50" s="860"/>
      <c r="N50" s="860"/>
      <c r="O50" s="860"/>
      <c r="P50" s="860"/>
      <c r="Q50" s="860"/>
      <c r="R50" s="563" t="s">
        <v>10</v>
      </c>
      <c r="S50" s="860" t="str">
        <f>IF(U38=W38,"waiting…",IF(U38&gt;W38,H38,S38))</f>
        <v>waiting…</v>
      </c>
      <c r="T50" s="860"/>
      <c r="U50" s="564"/>
      <c r="V50" s="565" t="s">
        <v>10</v>
      </c>
      <c r="W50" s="566"/>
      <c r="AB50" s="558"/>
    </row>
    <row r="51" spans="2:28" s="556" customFormat="1" ht="13.5" customHeight="1" x14ac:dyDescent="0.2">
      <c r="B51" s="557"/>
      <c r="C51" s="569"/>
      <c r="D51" s="569"/>
      <c r="E51" s="569"/>
      <c r="F51" s="569"/>
      <c r="G51" s="569"/>
      <c r="H51" s="861" t="s">
        <v>30</v>
      </c>
      <c r="I51" s="862"/>
      <c r="J51" s="862"/>
      <c r="K51" s="862"/>
      <c r="L51" s="862"/>
      <c r="M51" s="862"/>
      <c r="N51" s="862"/>
      <c r="O51" s="862"/>
      <c r="P51" s="862"/>
      <c r="Q51" s="862"/>
      <c r="R51" s="571"/>
      <c r="S51" s="862" t="s">
        <v>31</v>
      </c>
      <c r="T51" s="862"/>
      <c r="U51" s="571"/>
      <c r="V51" s="571"/>
      <c r="W51" s="572"/>
      <c r="AB51" s="558"/>
    </row>
    <row r="52" spans="2:28" s="556" customFormat="1" ht="13.5" customHeight="1" thickBot="1" x14ac:dyDescent="0.25">
      <c r="B52" s="557"/>
      <c r="C52" s="569"/>
      <c r="D52" s="569"/>
      <c r="E52" s="569"/>
      <c r="F52" s="569"/>
      <c r="G52" s="569"/>
      <c r="H52" s="573"/>
      <c r="I52" s="574"/>
      <c r="J52" s="574"/>
      <c r="K52" s="574"/>
      <c r="L52" s="574"/>
      <c r="M52" s="574"/>
      <c r="N52" s="575"/>
      <c r="O52" s="575"/>
      <c r="P52" s="575"/>
      <c r="Q52" s="576"/>
      <c r="R52" s="576"/>
      <c r="S52" s="575"/>
      <c r="T52" s="576"/>
      <c r="U52" s="576"/>
      <c r="V52" s="576"/>
      <c r="W52" s="577"/>
      <c r="AB52" s="558"/>
    </row>
    <row r="53" spans="2:28" ht="14.25" customHeight="1" thickBot="1" x14ac:dyDescent="0.3">
      <c r="S53" s="510"/>
    </row>
    <row r="54" spans="2:28" s="556" customFormat="1" ht="17.25" customHeight="1" thickBot="1" x14ac:dyDescent="0.35">
      <c r="B54" s="557"/>
      <c r="H54" s="856" t="s">
        <v>32</v>
      </c>
      <c r="I54" s="857"/>
      <c r="J54" s="857"/>
      <c r="K54" s="857"/>
      <c r="L54" s="857"/>
      <c r="M54" s="857"/>
      <c r="N54" s="857"/>
      <c r="O54" s="857"/>
      <c r="P54" s="857"/>
      <c r="Q54" s="857"/>
      <c r="R54" s="857"/>
      <c r="S54" s="857"/>
      <c r="T54" s="857"/>
      <c r="U54" s="857"/>
      <c r="V54" s="857"/>
      <c r="W54" s="858"/>
      <c r="AB54" s="558"/>
    </row>
    <row r="55" spans="2:28" s="556" customFormat="1" ht="20.25" customHeight="1" x14ac:dyDescent="0.25">
      <c r="B55" s="557"/>
      <c r="H55" s="582">
        <v>1</v>
      </c>
      <c r="I55" s="866" t="str">
        <f>IF(U50=W50,"waiting…",IF(U50&gt;W50,H50,S50))</f>
        <v>waiting…</v>
      </c>
      <c r="J55" s="866"/>
      <c r="K55" s="866"/>
      <c r="L55" s="866"/>
      <c r="M55" s="866"/>
      <c r="N55" s="866"/>
      <c r="O55" s="866"/>
      <c r="P55" s="866"/>
      <c r="Q55" s="866"/>
      <c r="R55" s="866"/>
      <c r="S55" s="867" t="s">
        <v>68</v>
      </c>
      <c r="T55" s="868"/>
      <c r="U55" s="869" t="s">
        <v>33</v>
      </c>
      <c r="V55" s="869"/>
      <c r="W55" s="870"/>
      <c r="AB55" s="558"/>
    </row>
    <row r="56" spans="2:28" s="556" customFormat="1" ht="20.25" customHeight="1" x14ac:dyDescent="0.25">
      <c r="B56" s="557"/>
      <c r="H56" s="583">
        <v>2</v>
      </c>
      <c r="I56" s="871" t="str">
        <f>IF(U50=W50,"waiting…",IF(U50&gt;W50,S50,H50))</f>
        <v>waiting…</v>
      </c>
      <c r="J56" s="871"/>
      <c r="K56" s="871"/>
      <c r="L56" s="871"/>
      <c r="M56" s="871"/>
      <c r="N56" s="871"/>
      <c r="O56" s="871"/>
      <c r="P56" s="871"/>
      <c r="Q56" s="871"/>
      <c r="R56" s="871"/>
      <c r="S56" s="584"/>
      <c r="T56" s="585"/>
      <c r="U56" s="872" t="s">
        <v>34</v>
      </c>
      <c r="V56" s="872"/>
      <c r="W56" s="873"/>
      <c r="AB56" s="558"/>
    </row>
    <row r="57" spans="2:28" s="556" customFormat="1" ht="20.25" customHeight="1" x14ac:dyDescent="0.25">
      <c r="B57" s="557"/>
      <c r="H57" s="583">
        <v>3</v>
      </c>
      <c r="I57" s="871" t="str">
        <f>IF(U44=W44,"waiting…",IF(U44&gt;W44,H44,S44))</f>
        <v>waiting…</v>
      </c>
      <c r="J57" s="871"/>
      <c r="K57" s="871"/>
      <c r="L57" s="871"/>
      <c r="M57" s="871"/>
      <c r="N57" s="871"/>
      <c r="O57" s="871"/>
      <c r="P57" s="871"/>
      <c r="Q57" s="871"/>
      <c r="R57" s="871"/>
      <c r="S57" s="584"/>
      <c r="T57" s="585"/>
      <c r="U57" s="872" t="s">
        <v>35</v>
      </c>
      <c r="V57" s="872"/>
      <c r="W57" s="873"/>
      <c r="AB57" s="558"/>
    </row>
    <row r="58" spans="2:28" s="556" customFormat="1" ht="20.25" customHeight="1" thickBot="1" x14ac:dyDescent="0.3">
      <c r="B58" s="557"/>
      <c r="H58" s="586">
        <v>4</v>
      </c>
      <c r="I58" s="863" t="str">
        <f>IF(U44=W44,"waiting…",IF(U44&gt;W44,S44,H44))</f>
        <v>waiting…</v>
      </c>
      <c r="J58" s="863"/>
      <c r="K58" s="863"/>
      <c r="L58" s="863"/>
      <c r="M58" s="863"/>
      <c r="N58" s="863"/>
      <c r="O58" s="863"/>
      <c r="P58" s="863"/>
      <c r="Q58" s="863"/>
      <c r="R58" s="863"/>
      <c r="S58" s="587"/>
      <c r="T58" s="588"/>
      <c r="U58" s="864" t="s">
        <v>36</v>
      </c>
      <c r="V58" s="864"/>
      <c r="W58" s="865"/>
      <c r="AB58" s="558"/>
    </row>
    <row r="59" spans="2:28" ht="22.5" customHeight="1" x14ac:dyDescent="0.25">
      <c r="S59" s="510"/>
    </row>
    <row r="60" spans="2:28" ht="22.5" customHeight="1" x14ac:dyDescent="0.25">
      <c r="S60" s="510"/>
    </row>
    <row r="61" spans="2:28" ht="22.5" customHeight="1" x14ac:dyDescent="0.25">
      <c r="S61" s="510"/>
    </row>
    <row r="62" spans="2:28" ht="22.5" customHeight="1" x14ac:dyDescent="0.25">
      <c r="AB62" s="455"/>
    </row>
    <row r="63" spans="2:28" ht="22.5" customHeight="1" x14ac:dyDescent="0.25">
      <c r="AB63" s="455"/>
    </row>
    <row r="64" spans="2:28" ht="22.5" customHeight="1" x14ac:dyDescent="0.25">
      <c r="AB64" s="455"/>
    </row>
  </sheetData>
  <mergeCells count="77">
    <mergeCell ref="I58:R58"/>
    <mergeCell ref="U58:W58"/>
    <mergeCell ref="I55:R55"/>
    <mergeCell ref="S55:T55"/>
    <mergeCell ref="U55:W55"/>
    <mergeCell ref="I56:R56"/>
    <mergeCell ref="U56:W56"/>
    <mergeCell ref="I57:R57"/>
    <mergeCell ref="U57:W57"/>
    <mergeCell ref="H54:W54"/>
    <mergeCell ref="U43:W43"/>
    <mergeCell ref="H44:Q44"/>
    <mergeCell ref="S44:T44"/>
    <mergeCell ref="H45:Q45"/>
    <mergeCell ref="S45:T45"/>
    <mergeCell ref="H48:W48"/>
    <mergeCell ref="U49:W49"/>
    <mergeCell ref="H50:Q50"/>
    <mergeCell ref="S50:T50"/>
    <mergeCell ref="H51:Q51"/>
    <mergeCell ref="S51:T51"/>
    <mergeCell ref="H42:W42"/>
    <mergeCell ref="U31:W31"/>
    <mergeCell ref="H32:Q32"/>
    <mergeCell ref="S32:T32"/>
    <mergeCell ref="H33:Q33"/>
    <mergeCell ref="S33:T33"/>
    <mergeCell ref="H36:W36"/>
    <mergeCell ref="U37:W37"/>
    <mergeCell ref="H38:Q38"/>
    <mergeCell ref="S38:T38"/>
    <mergeCell ref="H39:Q39"/>
    <mergeCell ref="S39:T39"/>
    <mergeCell ref="H30:W30"/>
    <mergeCell ref="C24:G24"/>
    <mergeCell ref="I24:M24"/>
    <mergeCell ref="C25:G25"/>
    <mergeCell ref="I25:M25"/>
    <mergeCell ref="C26:G26"/>
    <mergeCell ref="I26:M26"/>
    <mergeCell ref="C27:G27"/>
    <mergeCell ref="I27:M27"/>
    <mergeCell ref="S27:AB27"/>
    <mergeCell ref="C28:G28"/>
    <mergeCell ref="I28:M28"/>
    <mergeCell ref="C23:G23"/>
    <mergeCell ref="I23:M23"/>
    <mergeCell ref="C16:G16"/>
    <mergeCell ref="I16:M16"/>
    <mergeCell ref="C17:G17"/>
    <mergeCell ref="I17:M17"/>
    <mergeCell ref="B19:AC19"/>
    <mergeCell ref="R20:AC20"/>
    <mergeCell ref="C21:G21"/>
    <mergeCell ref="I21:M21"/>
    <mergeCell ref="N21:P21"/>
    <mergeCell ref="C22:G22"/>
    <mergeCell ref="I22:M22"/>
    <mergeCell ref="C13:G13"/>
    <mergeCell ref="I13:M13"/>
    <mergeCell ref="C14:G14"/>
    <mergeCell ref="I14:M14"/>
    <mergeCell ref="C15:G15"/>
    <mergeCell ref="I15:M15"/>
    <mergeCell ref="C12:G12"/>
    <mergeCell ref="I12:M12"/>
    <mergeCell ref="L2:U2"/>
    <mergeCell ref="L3:U3"/>
    <mergeCell ref="L4:U4"/>
    <mergeCell ref="L6:U6"/>
    <mergeCell ref="B8:AC8"/>
    <mergeCell ref="R9:AC9"/>
    <mergeCell ref="C10:G10"/>
    <mergeCell ref="I10:M10"/>
    <mergeCell ref="N10:P10"/>
    <mergeCell ref="C11:G11"/>
    <mergeCell ref="I11:M11"/>
  </mergeCells>
  <printOptions horizontalCentered="1" verticalCentered="1"/>
  <pageMargins left="0" right="0" top="0.78740157480314965" bottom="0" header="0" footer="0"/>
  <pageSetup paperSize="9" scale="83" orientation="landscape" horizontalDpi="4294967293" r:id="rId1"/>
  <headerFooter alignWithMargins="0"/>
  <rowBreaks count="2" manualBreakCount="2">
    <brk id="17" max="16383" man="1"/>
    <brk id="2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1"/>
  <sheetViews>
    <sheetView zoomScale="70" zoomScaleNormal="70" workbookViewId="0">
      <selection activeCell="BZ19" sqref="BZ19"/>
    </sheetView>
  </sheetViews>
  <sheetFormatPr defaultColWidth="4.5546875" defaultRowHeight="22.5" customHeight="1" x14ac:dyDescent="0.3"/>
  <cols>
    <col min="1" max="1" width="1.44140625" style="1" customWidth="1"/>
    <col min="2" max="2" width="4.5546875" style="2" customWidth="1"/>
    <col min="3" max="3" width="4.5546875" style="1" customWidth="1"/>
    <col min="4" max="4" width="7.44140625" style="1" customWidth="1"/>
    <col min="5" max="6" width="4.5546875" style="1" customWidth="1"/>
    <col min="7" max="7" width="4.44140625" style="1" customWidth="1"/>
    <col min="8" max="8" width="3.109375" style="2" customWidth="1"/>
    <col min="9" max="9" width="4.5546875" style="1" customWidth="1"/>
    <col min="10" max="10" width="8" style="1" customWidth="1"/>
    <col min="11" max="12" width="4.5546875" style="1" customWidth="1"/>
    <col min="13" max="13" width="6" style="1" customWidth="1"/>
    <col min="14" max="14" width="4.5546875" style="2" customWidth="1"/>
    <col min="15" max="15" width="2.6640625" style="2" customWidth="1"/>
    <col min="16" max="16" width="4.5546875" style="2" customWidth="1"/>
    <col min="17" max="18" width="3.33203125" style="1" customWidth="1"/>
    <col min="19" max="19" width="32.44140625" style="2" customWidth="1"/>
    <col min="20" max="20" width="3.6640625" style="1" customWidth="1"/>
    <col min="21" max="21" width="4.33203125" style="1" customWidth="1"/>
    <col min="22" max="22" width="5.33203125" style="1" customWidth="1"/>
    <col min="23" max="23" width="5.109375" style="1" customWidth="1"/>
    <col min="24" max="36" width="3.6640625" style="1" customWidth="1"/>
    <col min="37" max="37" width="4.109375" style="3" customWidth="1"/>
    <col min="38" max="38" width="4.6640625" style="1" customWidth="1"/>
    <col min="39" max="256" width="4.5546875" style="1"/>
    <col min="257" max="257" width="1.44140625" style="1" customWidth="1"/>
    <col min="258" max="259" width="4.5546875" style="1" customWidth="1"/>
    <col min="260" max="260" width="7.44140625" style="1" customWidth="1"/>
    <col min="261" max="262" width="4.5546875" style="1" customWidth="1"/>
    <col min="263" max="263" width="4.44140625" style="1" customWidth="1"/>
    <col min="264" max="264" width="3.109375" style="1" customWidth="1"/>
    <col min="265" max="265" width="4.5546875" style="1" customWidth="1"/>
    <col min="266" max="266" width="8" style="1" customWidth="1"/>
    <col min="267" max="268" width="4.5546875" style="1" customWidth="1"/>
    <col min="269" max="269" width="2" style="1" customWidth="1"/>
    <col min="270" max="270" width="4.5546875" style="1" customWidth="1"/>
    <col min="271" max="271" width="2.6640625" style="1" customWidth="1"/>
    <col min="272" max="272" width="4.5546875" style="1" customWidth="1"/>
    <col min="273" max="274" width="3.33203125" style="1" customWidth="1"/>
    <col min="275" max="275" width="32.44140625" style="1" customWidth="1"/>
    <col min="276" max="292" width="3.6640625" style="1" customWidth="1"/>
    <col min="293" max="293" width="4.109375" style="1" customWidth="1"/>
    <col min="294" max="294" width="4.6640625" style="1" customWidth="1"/>
    <col min="295" max="512" width="4.5546875" style="1"/>
    <col min="513" max="513" width="1.44140625" style="1" customWidth="1"/>
    <col min="514" max="515" width="4.5546875" style="1" customWidth="1"/>
    <col min="516" max="516" width="7.44140625" style="1" customWidth="1"/>
    <col min="517" max="518" width="4.5546875" style="1" customWidth="1"/>
    <col min="519" max="519" width="4.44140625" style="1" customWidth="1"/>
    <col min="520" max="520" width="3.109375" style="1" customWidth="1"/>
    <col min="521" max="521" width="4.5546875" style="1" customWidth="1"/>
    <col min="522" max="522" width="8" style="1" customWidth="1"/>
    <col min="523" max="524" width="4.5546875" style="1" customWidth="1"/>
    <col min="525" max="525" width="2" style="1" customWidth="1"/>
    <col min="526" max="526" width="4.5546875" style="1" customWidth="1"/>
    <col min="527" max="527" width="2.6640625" style="1" customWidth="1"/>
    <col min="528" max="528" width="4.5546875" style="1" customWidth="1"/>
    <col min="529" max="530" width="3.33203125" style="1" customWidth="1"/>
    <col min="531" max="531" width="32.44140625" style="1" customWidth="1"/>
    <col min="532" max="548" width="3.6640625" style="1" customWidth="1"/>
    <col min="549" max="549" width="4.109375" style="1" customWidth="1"/>
    <col min="550" max="550" width="4.6640625" style="1" customWidth="1"/>
    <col min="551" max="768" width="4.5546875" style="1"/>
    <col min="769" max="769" width="1.44140625" style="1" customWidth="1"/>
    <col min="770" max="771" width="4.5546875" style="1" customWidth="1"/>
    <col min="772" max="772" width="7.44140625" style="1" customWidth="1"/>
    <col min="773" max="774" width="4.5546875" style="1" customWidth="1"/>
    <col min="775" max="775" width="4.44140625" style="1" customWidth="1"/>
    <col min="776" max="776" width="3.109375" style="1" customWidth="1"/>
    <col min="777" max="777" width="4.5546875" style="1" customWidth="1"/>
    <col min="778" max="778" width="8" style="1" customWidth="1"/>
    <col min="779" max="780" width="4.5546875" style="1" customWidth="1"/>
    <col min="781" max="781" width="2" style="1" customWidth="1"/>
    <col min="782" max="782" width="4.5546875" style="1" customWidth="1"/>
    <col min="783" max="783" width="2.6640625" style="1" customWidth="1"/>
    <col min="784" max="784" width="4.5546875" style="1" customWidth="1"/>
    <col min="785" max="786" width="3.33203125" style="1" customWidth="1"/>
    <col min="787" max="787" width="32.44140625" style="1" customWidth="1"/>
    <col min="788" max="804" width="3.6640625" style="1" customWidth="1"/>
    <col min="805" max="805" width="4.109375" style="1" customWidth="1"/>
    <col min="806" max="806" width="4.6640625" style="1" customWidth="1"/>
    <col min="807" max="1024" width="4.5546875" style="1"/>
    <col min="1025" max="1025" width="1.44140625" style="1" customWidth="1"/>
    <col min="1026" max="1027" width="4.5546875" style="1" customWidth="1"/>
    <col min="1028" max="1028" width="7.44140625" style="1" customWidth="1"/>
    <col min="1029" max="1030" width="4.5546875" style="1" customWidth="1"/>
    <col min="1031" max="1031" width="4.44140625" style="1" customWidth="1"/>
    <col min="1032" max="1032" width="3.109375" style="1" customWidth="1"/>
    <col min="1033" max="1033" width="4.5546875" style="1" customWidth="1"/>
    <col min="1034" max="1034" width="8" style="1" customWidth="1"/>
    <col min="1035" max="1036" width="4.5546875" style="1" customWidth="1"/>
    <col min="1037" max="1037" width="2" style="1" customWidth="1"/>
    <col min="1038" max="1038" width="4.5546875" style="1" customWidth="1"/>
    <col min="1039" max="1039" width="2.6640625" style="1" customWidth="1"/>
    <col min="1040" max="1040" width="4.5546875" style="1" customWidth="1"/>
    <col min="1041" max="1042" width="3.33203125" style="1" customWidth="1"/>
    <col min="1043" max="1043" width="32.44140625" style="1" customWidth="1"/>
    <col min="1044" max="1060" width="3.6640625" style="1" customWidth="1"/>
    <col min="1061" max="1061" width="4.109375" style="1" customWidth="1"/>
    <col min="1062" max="1062" width="4.6640625" style="1" customWidth="1"/>
    <col min="1063" max="1280" width="4.5546875" style="1"/>
    <col min="1281" max="1281" width="1.44140625" style="1" customWidth="1"/>
    <col min="1282" max="1283" width="4.5546875" style="1" customWidth="1"/>
    <col min="1284" max="1284" width="7.44140625" style="1" customWidth="1"/>
    <col min="1285" max="1286" width="4.5546875" style="1" customWidth="1"/>
    <col min="1287" max="1287" width="4.44140625" style="1" customWidth="1"/>
    <col min="1288" max="1288" width="3.109375" style="1" customWidth="1"/>
    <col min="1289" max="1289" width="4.5546875" style="1" customWidth="1"/>
    <col min="1290" max="1290" width="8" style="1" customWidth="1"/>
    <col min="1291" max="1292" width="4.5546875" style="1" customWidth="1"/>
    <col min="1293" max="1293" width="2" style="1" customWidth="1"/>
    <col min="1294" max="1294" width="4.5546875" style="1" customWidth="1"/>
    <col min="1295" max="1295" width="2.6640625" style="1" customWidth="1"/>
    <col min="1296" max="1296" width="4.5546875" style="1" customWidth="1"/>
    <col min="1297" max="1298" width="3.33203125" style="1" customWidth="1"/>
    <col min="1299" max="1299" width="32.44140625" style="1" customWidth="1"/>
    <col min="1300" max="1316" width="3.6640625" style="1" customWidth="1"/>
    <col min="1317" max="1317" width="4.109375" style="1" customWidth="1"/>
    <col min="1318" max="1318" width="4.6640625" style="1" customWidth="1"/>
    <col min="1319" max="1536" width="4.5546875" style="1"/>
    <col min="1537" max="1537" width="1.44140625" style="1" customWidth="1"/>
    <col min="1538" max="1539" width="4.5546875" style="1" customWidth="1"/>
    <col min="1540" max="1540" width="7.44140625" style="1" customWidth="1"/>
    <col min="1541" max="1542" width="4.5546875" style="1" customWidth="1"/>
    <col min="1543" max="1543" width="4.44140625" style="1" customWidth="1"/>
    <col min="1544" max="1544" width="3.109375" style="1" customWidth="1"/>
    <col min="1545" max="1545" width="4.5546875" style="1" customWidth="1"/>
    <col min="1546" max="1546" width="8" style="1" customWidth="1"/>
    <col min="1547" max="1548" width="4.5546875" style="1" customWidth="1"/>
    <col min="1549" max="1549" width="2" style="1" customWidth="1"/>
    <col min="1550" max="1550" width="4.5546875" style="1" customWidth="1"/>
    <col min="1551" max="1551" width="2.6640625" style="1" customWidth="1"/>
    <col min="1552" max="1552" width="4.5546875" style="1" customWidth="1"/>
    <col min="1553" max="1554" width="3.33203125" style="1" customWidth="1"/>
    <col min="1555" max="1555" width="32.44140625" style="1" customWidth="1"/>
    <col min="1556" max="1572" width="3.6640625" style="1" customWidth="1"/>
    <col min="1573" max="1573" width="4.109375" style="1" customWidth="1"/>
    <col min="1574" max="1574" width="4.6640625" style="1" customWidth="1"/>
    <col min="1575" max="1792" width="4.5546875" style="1"/>
    <col min="1793" max="1793" width="1.44140625" style="1" customWidth="1"/>
    <col min="1794" max="1795" width="4.5546875" style="1" customWidth="1"/>
    <col min="1796" max="1796" width="7.44140625" style="1" customWidth="1"/>
    <col min="1797" max="1798" width="4.5546875" style="1" customWidth="1"/>
    <col min="1799" max="1799" width="4.44140625" style="1" customWidth="1"/>
    <col min="1800" max="1800" width="3.109375" style="1" customWidth="1"/>
    <col min="1801" max="1801" width="4.5546875" style="1" customWidth="1"/>
    <col min="1802" max="1802" width="8" style="1" customWidth="1"/>
    <col min="1803" max="1804" width="4.5546875" style="1" customWidth="1"/>
    <col min="1805" max="1805" width="2" style="1" customWidth="1"/>
    <col min="1806" max="1806" width="4.5546875" style="1" customWidth="1"/>
    <col min="1807" max="1807" width="2.6640625" style="1" customWidth="1"/>
    <col min="1808" max="1808" width="4.5546875" style="1" customWidth="1"/>
    <col min="1809" max="1810" width="3.33203125" style="1" customWidth="1"/>
    <col min="1811" max="1811" width="32.44140625" style="1" customWidth="1"/>
    <col min="1812" max="1828" width="3.6640625" style="1" customWidth="1"/>
    <col min="1829" max="1829" width="4.109375" style="1" customWidth="1"/>
    <col min="1830" max="1830" width="4.6640625" style="1" customWidth="1"/>
    <col min="1831" max="2048" width="4.5546875" style="1"/>
    <col min="2049" max="2049" width="1.44140625" style="1" customWidth="1"/>
    <col min="2050" max="2051" width="4.5546875" style="1" customWidth="1"/>
    <col min="2052" max="2052" width="7.44140625" style="1" customWidth="1"/>
    <col min="2053" max="2054" width="4.5546875" style="1" customWidth="1"/>
    <col min="2055" max="2055" width="4.44140625" style="1" customWidth="1"/>
    <col min="2056" max="2056" width="3.109375" style="1" customWidth="1"/>
    <col min="2057" max="2057" width="4.5546875" style="1" customWidth="1"/>
    <col min="2058" max="2058" width="8" style="1" customWidth="1"/>
    <col min="2059" max="2060" width="4.5546875" style="1" customWidth="1"/>
    <col min="2061" max="2061" width="2" style="1" customWidth="1"/>
    <col min="2062" max="2062" width="4.5546875" style="1" customWidth="1"/>
    <col min="2063" max="2063" width="2.6640625" style="1" customWidth="1"/>
    <col min="2064" max="2064" width="4.5546875" style="1" customWidth="1"/>
    <col min="2065" max="2066" width="3.33203125" style="1" customWidth="1"/>
    <col min="2067" max="2067" width="32.44140625" style="1" customWidth="1"/>
    <col min="2068" max="2084" width="3.6640625" style="1" customWidth="1"/>
    <col min="2085" max="2085" width="4.109375" style="1" customWidth="1"/>
    <col min="2086" max="2086" width="4.6640625" style="1" customWidth="1"/>
    <col min="2087" max="2304" width="4.5546875" style="1"/>
    <col min="2305" max="2305" width="1.44140625" style="1" customWidth="1"/>
    <col min="2306" max="2307" width="4.5546875" style="1" customWidth="1"/>
    <col min="2308" max="2308" width="7.44140625" style="1" customWidth="1"/>
    <col min="2309" max="2310" width="4.5546875" style="1" customWidth="1"/>
    <col min="2311" max="2311" width="4.44140625" style="1" customWidth="1"/>
    <col min="2312" max="2312" width="3.109375" style="1" customWidth="1"/>
    <col min="2313" max="2313" width="4.5546875" style="1" customWidth="1"/>
    <col min="2314" max="2314" width="8" style="1" customWidth="1"/>
    <col min="2315" max="2316" width="4.5546875" style="1" customWidth="1"/>
    <col min="2317" max="2317" width="2" style="1" customWidth="1"/>
    <col min="2318" max="2318" width="4.5546875" style="1" customWidth="1"/>
    <col min="2319" max="2319" width="2.6640625" style="1" customWidth="1"/>
    <col min="2320" max="2320" width="4.5546875" style="1" customWidth="1"/>
    <col min="2321" max="2322" width="3.33203125" style="1" customWidth="1"/>
    <col min="2323" max="2323" width="32.44140625" style="1" customWidth="1"/>
    <col min="2324" max="2340" width="3.6640625" style="1" customWidth="1"/>
    <col min="2341" max="2341" width="4.109375" style="1" customWidth="1"/>
    <col min="2342" max="2342" width="4.6640625" style="1" customWidth="1"/>
    <col min="2343" max="2560" width="4.5546875" style="1"/>
    <col min="2561" max="2561" width="1.44140625" style="1" customWidth="1"/>
    <col min="2562" max="2563" width="4.5546875" style="1" customWidth="1"/>
    <col min="2564" max="2564" width="7.44140625" style="1" customWidth="1"/>
    <col min="2565" max="2566" width="4.5546875" style="1" customWidth="1"/>
    <col min="2567" max="2567" width="4.44140625" style="1" customWidth="1"/>
    <col min="2568" max="2568" width="3.109375" style="1" customWidth="1"/>
    <col min="2569" max="2569" width="4.5546875" style="1" customWidth="1"/>
    <col min="2570" max="2570" width="8" style="1" customWidth="1"/>
    <col min="2571" max="2572" width="4.5546875" style="1" customWidth="1"/>
    <col min="2573" max="2573" width="2" style="1" customWidth="1"/>
    <col min="2574" max="2574" width="4.5546875" style="1" customWidth="1"/>
    <col min="2575" max="2575" width="2.6640625" style="1" customWidth="1"/>
    <col min="2576" max="2576" width="4.5546875" style="1" customWidth="1"/>
    <col min="2577" max="2578" width="3.33203125" style="1" customWidth="1"/>
    <col min="2579" max="2579" width="32.44140625" style="1" customWidth="1"/>
    <col min="2580" max="2596" width="3.6640625" style="1" customWidth="1"/>
    <col min="2597" max="2597" width="4.109375" style="1" customWidth="1"/>
    <col min="2598" max="2598" width="4.6640625" style="1" customWidth="1"/>
    <col min="2599" max="2816" width="4.5546875" style="1"/>
    <col min="2817" max="2817" width="1.44140625" style="1" customWidth="1"/>
    <col min="2818" max="2819" width="4.5546875" style="1" customWidth="1"/>
    <col min="2820" max="2820" width="7.44140625" style="1" customWidth="1"/>
    <col min="2821" max="2822" width="4.5546875" style="1" customWidth="1"/>
    <col min="2823" max="2823" width="4.44140625" style="1" customWidth="1"/>
    <col min="2824" max="2824" width="3.109375" style="1" customWidth="1"/>
    <col min="2825" max="2825" width="4.5546875" style="1" customWidth="1"/>
    <col min="2826" max="2826" width="8" style="1" customWidth="1"/>
    <col min="2827" max="2828" width="4.5546875" style="1" customWidth="1"/>
    <col min="2829" max="2829" width="2" style="1" customWidth="1"/>
    <col min="2830" max="2830" width="4.5546875" style="1" customWidth="1"/>
    <col min="2831" max="2831" width="2.6640625" style="1" customWidth="1"/>
    <col min="2832" max="2832" width="4.5546875" style="1" customWidth="1"/>
    <col min="2833" max="2834" width="3.33203125" style="1" customWidth="1"/>
    <col min="2835" max="2835" width="32.44140625" style="1" customWidth="1"/>
    <col min="2836" max="2852" width="3.6640625" style="1" customWidth="1"/>
    <col min="2853" max="2853" width="4.109375" style="1" customWidth="1"/>
    <col min="2854" max="2854" width="4.6640625" style="1" customWidth="1"/>
    <col min="2855" max="3072" width="4.5546875" style="1"/>
    <col min="3073" max="3073" width="1.44140625" style="1" customWidth="1"/>
    <col min="3074" max="3075" width="4.5546875" style="1" customWidth="1"/>
    <col min="3076" max="3076" width="7.44140625" style="1" customWidth="1"/>
    <col min="3077" max="3078" width="4.5546875" style="1" customWidth="1"/>
    <col min="3079" max="3079" width="4.44140625" style="1" customWidth="1"/>
    <col min="3080" max="3080" width="3.109375" style="1" customWidth="1"/>
    <col min="3081" max="3081" width="4.5546875" style="1" customWidth="1"/>
    <col min="3082" max="3082" width="8" style="1" customWidth="1"/>
    <col min="3083" max="3084" width="4.5546875" style="1" customWidth="1"/>
    <col min="3085" max="3085" width="2" style="1" customWidth="1"/>
    <col min="3086" max="3086" width="4.5546875" style="1" customWidth="1"/>
    <col min="3087" max="3087" width="2.6640625" style="1" customWidth="1"/>
    <col min="3088" max="3088" width="4.5546875" style="1" customWidth="1"/>
    <col min="3089" max="3090" width="3.33203125" style="1" customWidth="1"/>
    <col min="3091" max="3091" width="32.44140625" style="1" customWidth="1"/>
    <col min="3092" max="3108" width="3.6640625" style="1" customWidth="1"/>
    <col min="3109" max="3109" width="4.109375" style="1" customWidth="1"/>
    <col min="3110" max="3110" width="4.6640625" style="1" customWidth="1"/>
    <col min="3111" max="3328" width="4.5546875" style="1"/>
    <col min="3329" max="3329" width="1.44140625" style="1" customWidth="1"/>
    <col min="3330" max="3331" width="4.5546875" style="1" customWidth="1"/>
    <col min="3332" max="3332" width="7.44140625" style="1" customWidth="1"/>
    <col min="3333" max="3334" width="4.5546875" style="1" customWidth="1"/>
    <col min="3335" max="3335" width="4.44140625" style="1" customWidth="1"/>
    <col min="3336" max="3336" width="3.109375" style="1" customWidth="1"/>
    <col min="3337" max="3337" width="4.5546875" style="1" customWidth="1"/>
    <col min="3338" max="3338" width="8" style="1" customWidth="1"/>
    <col min="3339" max="3340" width="4.5546875" style="1" customWidth="1"/>
    <col min="3341" max="3341" width="2" style="1" customWidth="1"/>
    <col min="3342" max="3342" width="4.5546875" style="1" customWidth="1"/>
    <col min="3343" max="3343" width="2.6640625" style="1" customWidth="1"/>
    <col min="3344" max="3344" width="4.5546875" style="1" customWidth="1"/>
    <col min="3345" max="3346" width="3.33203125" style="1" customWidth="1"/>
    <col min="3347" max="3347" width="32.44140625" style="1" customWidth="1"/>
    <col min="3348" max="3364" width="3.6640625" style="1" customWidth="1"/>
    <col min="3365" max="3365" width="4.109375" style="1" customWidth="1"/>
    <col min="3366" max="3366" width="4.6640625" style="1" customWidth="1"/>
    <col min="3367" max="3584" width="4.5546875" style="1"/>
    <col min="3585" max="3585" width="1.44140625" style="1" customWidth="1"/>
    <col min="3586" max="3587" width="4.5546875" style="1" customWidth="1"/>
    <col min="3588" max="3588" width="7.44140625" style="1" customWidth="1"/>
    <col min="3589" max="3590" width="4.5546875" style="1" customWidth="1"/>
    <col min="3591" max="3591" width="4.44140625" style="1" customWidth="1"/>
    <col min="3592" max="3592" width="3.109375" style="1" customWidth="1"/>
    <col min="3593" max="3593" width="4.5546875" style="1" customWidth="1"/>
    <col min="3594" max="3594" width="8" style="1" customWidth="1"/>
    <col min="3595" max="3596" width="4.5546875" style="1" customWidth="1"/>
    <col min="3597" max="3597" width="2" style="1" customWidth="1"/>
    <col min="3598" max="3598" width="4.5546875" style="1" customWidth="1"/>
    <col min="3599" max="3599" width="2.6640625" style="1" customWidth="1"/>
    <col min="3600" max="3600" width="4.5546875" style="1" customWidth="1"/>
    <col min="3601" max="3602" width="3.33203125" style="1" customWidth="1"/>
    <col min="3603" max="3603" width="32.44140625" style="1" customWidth="1"/>
    <col min="3604" max="3620" width="3.6640625" style="1" customWidth="1"/>
    <col min="3621" max="3621" width="4.109375" style="1" customWidth="1"/>
    <col min="3622" max="3622" width="4.6640625" style="1" customWidth="1"/>
    <col min="3623" max="3840" width="4.5546875" style="1"/>
    <col min="3841" max="3841" width="1.44140625" style="1" customWidth="1"/>
    <col min="3842" max="3843" width="4.5546875" style="1" customWidth="1"/>
    <col min="3844" max="3844" width="7.44140625" style="1" customWidth="1"/>
    <col min="3845" max="3846" width="4.5546875" style="1" customWidth="1"/>
    <col min="3847" max="3847" width="4.44140625" style="1" customWidth="1"/>
    <col min="3848" max="3848" width="3.109375" style="1" customWidth="1"/>
    <col min="3849" max="3849" width="4.5546875" style="1" customWidth="1"/>
    <col min="3850" max="3850" width="8" style="1" customWidth="1"/>
    <col min="3851" max="3852" width="4.5546875" style="1" customWidth="1"/>
    <col min="3853" max="3853" width="2" style="1" customWidth="1"/>
    <col min="3854" max="3854" width="4.5546875" style="1" customWidth="1"/>
    <col min="3855" max="3855" width="2.6640625" style="1" customWidth="1"/>
    <col min="3856" max="3856" width="4.5546875" style="1" customWidth="1"/>
    <col min="3857" max="3858" width="3.33203125" style="1" customWidth="1"/>
    <col min="3859" max="3859" width="32.44140625" style="1" customWidth="1"/>
    <col min="3860" max="3876" width="3.6640625" style="1" customWidth="1"/>
    <col min="3877" max="3877" width="4.109375" style="1" customWidth="1"/>
    <col min="3878" max="3878" width="4.6640625" style="1" customWidth="1"/>
    <col min="3879" max="4096" width="4.5546875" style="1"/>
    <col min="4097" max="4097" width="1.44140625" style="1" customWidth="1"/>
    <col min="4098" max="4099" width="4.5546875" style="1" customWidth="1"/>
    <col min="4100" max="4100" width="7.44140625" style="1" customWidth="1"/>
    <col min="4101" max="4102" width="4.5546875" style="1" customWidth="1"/>
    <col min="4103" max="4103" width="4.44140625" style="1" customWidth="1"/>
    <col min="4104" max="4104" width="3.109375" style="1" customWidth="1"/>
    <col min="4105" max="4105" width="4.5546875" style="1" customWidth="1"/>
    <col min="4106" max="4106" width="8" style="1" customWidth="1"/>
    <col min="4107" max="4108" width="4.5546875" style="1" customWidth="1"/>
    <col min="4109" max="4109" width="2" style="1" customWidth="1"/>
    <col min="4110" max="4110" width="4.5546875" style="1" customWidth="1"/>
    <col min="4111" max="4111" width="2.6640625" style="1" customWidth="1"/>
    <col min="4112" max="4112" width="4.5546875" style="1" customWidth="1"/>
    <col min="4113" max="4114" width="3.33203125" style="1" customWidth="1"/>
    <col min="4115" max="4115" width="32.44140625" style="1" customWidth="1"/>
    <col min="4116" max="4132" width="3.6640625" style="1" customWidth="1"/>
    <col min="4133" max="4133" width="4.109375" style="1" customWidth="1"/>
    <col min="4134" max="4134" width="4.6640625" style="1" customWidth="1"/>
    <col min="4135" max="4352" width="4.5546875" style="1"/>
    <col min="4353" max="4353" width="1.44140625" style="1" customWidth="1"/>
    <col min="4354" max="4355" width="4.5546875" style="1" customWidth="1"/>
    <col min="4356" max="4356" width="7.44140625" style="1" customWidth="1"/>
    <col min="4357" max="4358" width="4.5546875" style="1" customWidth="1"/>
    <col min="4359" max="4359" width="4.44140625" style="1" customWidth="1"/>
    <col min="4360" max="4360" width="3.109375" style="1" customWidth="1"/>
    <col min="4361" max="4361" width="4.5546875" style="1" customWidth="1"/>
    <col min="4362" max="4362" width="8" style="1" customWidth="1"/>
    <col min="4363" max="4364" width="4.5546875" style="1" customWidth="1"/>
    <col min="4365" max="4365" width="2" style="1" customWidth="1"/>
    <col min="4366" max="4366" width="4.5546875" style="1" customWidth="1"/>
    <col min="4367" max="4367" width="2.6640625" style="1" customWidth="1"/>
    <col min="4368" max="4368" width="4.5546875" style="1" customWidth="1"/>
    <col min="4369" max="4370" width="3.33203125" style="1" customWidth="1"/>
    <col min="4371" max="4371" width="32.44140625" style="1" customWidth="1"/>
    <col min="4372" max="4388" width="3.6640625" style="1" customWidth="1"/>
    <col min="4389" max="4389" width="4.109375" style="1" customWidth="1"/>
    <col min="4390" max="4390" width="4.6640625" style="1" customWidth="1"/>
    <col min="4391" max="4608" width="4.5546875" style="1"/>
    <col min="4609" max="4609" width="1.44140625" style="1" customWidth="1"/>
    <col min="4610" max="4611" width="4.5546875" style="1" customWidth="1"/>
    <col min="4612" max="4612" width="7.44140625" style="1" customWidth="1"/>
    <col min="4613" max="4614" width="4.5546875" style="1" customWidth="1"/>
    <col min="4615" max="4615" width="4.44140625" style="1" customWidth="1"/>
    <col min="4616" max="4616" width="3.109375" style="1" customWidth="1"/>
    <col min="4617" max="4617" width="4.5546875" style="1" customWidth="1"/>
    <col min="4618" max="4618" width="8" style="1" customWidth="1"/>
    <col min="4619" max="4620" width="4.5546875" style="1" customWidth="1"/>
    <col min="4621" max="4621" width="2" style="1" customWidth="1"/>
    <col min="4622" max="4622" width="4.5546875" style="1" customWidth="1"/>
    <col min="4623" max="4623" width="2.6640625" style="1" customWidth="1"/>
    <col min="4624" max="4624" width="4.5546875" style="1" customWidth="1"/>
    <col min="4625" max="4626" width="3.33203125" style="1" customWidth="1"/>
    <col min="4627" max="4627" width="32.44140625" style="1" customWidth="1"/>
    <col min="4628" max="4644" width="3.6640625" style="1" customWidth="1"/>
    <col min="4645" max="4645" width="4.109375" style="1" customWidth="1"/>
    <col min="4646" max="4646" width="4.6640625" style="1" customWidth="1"/>
    <col min="4647" max="4864" width="4.5546875" style="1"/>
    <col min="4865" max="4865" width="1.44140625" style="1" customWidth="1"/>
    <col min="4866" max="4867" width="4.5546875" style="1" customWidth="1"/>
    <col min="4868" max="4868" width="7.44140625" style="1" customWidth="1"/>
    <col min="4869" max="4870" width="4.5546875" style="1" customWidth="1"/>
    <col min="4871" max="4871" width="4.44140625" style="1" customWidth="1"/>
    <col min="4872" max="4872" width="3.109375" style="1" customWidth="1"/>
    <col min="4873" max="4873" width="4.5546875" style="1" customWidth="1"/>
    <col min="4874" max="4874" width="8" style="1" customWidth="1"/>
    <col min="4875" max="4876" width="4.5546875" style="1" customWidth="1"/>
    <col min="4877" max="4877" width="2" style="1" customWidth="1"/>
    <col min="4878" max="4878" width="4.5546875" style="1" customWidth="1"/>
    <col min="4879" max="4879" width="2.6640625" style="1" customWidth="1"/>
    <col min="4880" max="4880" width="4.5546875" style="1" customWidth="1"/>
    <col min="4881" max="4882" width="3.33203125" style="1" customWidth="1"/>
    <col min="4883" max="4883" width="32.44140625" style="1" customWidth="1"/>
    <col min="4884" max="4900" width="3.6640625" style="1" customWidth="1"/>
    <col min="4901" max="4901" width="4.109375" style="1" customWidth="1"/>
    <col min="4902" max="4902" width="4.6640625" style="1" customWidth="1"/>
    <col min="4903" max="5120" width="4.5546875" style="1"/>
    <col min="5121" max="5121" width="1.44140625" style="1" customWidth="1"/>
    <col min="5122" max="5123" width="4.5546875" style="1" customWidth="1"/>
    <col min="5124" max="5124" width="7.44140625" style="1" customWidth="1"/>
    <col min="5125" max="5126" width="4.5546875" style="1" customWidth="1"/>
    <col min="5127" max="5127" width="4.44140625" style="1" customWidth="1"/>
    <col min="5128" max="5128" width="3.109375" style="1" customWidth="1"/>
    <col min="5129" max="5129" width="4.5546875" style="1" customWidth="1"/>
    <col min="5130" max="5130" width="8" style="1" customWidth="1"/>
    <col min="5131" max="5132" width="4.5546875" style="1" customWidth="1"/>
    <col min="5133" max="5133" width="2" style="1" customWidth="1"/>
    <col min="5134" max="5134" width="4.5546875" style="1" customWidth="1"/>
    <col min="5135" max="5135" width="2.6640625" style="1" customWidth="1"/>
    <col min="5136" max="5136" width="4.5546875" style="1" customWidth="1"/>
    <col min="5137" max="5138" width="3.33203125" style="1" customWidth="1"/>
    <col min="5139" max="5139" width="32.44140625" style="1" customWidth="1"/>
    <col min="5140" max="5156" width="3.6640625" style="1" customWidth="1"/>
    <col min="5157" max="5157" width="4.109375" style="1" customWidth="1"/>
    <col min="5158" max="5158" width="4.6640625" style="1" customWidth="1"/>
    <col min="5159" max="5376" width="4.5546875" style="1"/>
    <col min="5377" max="5377" width="1.44140625" style="1" customWidth="1"/>
    <col min="5378" max="5379" width="4.5546875" style="1" customWidth="1"/>
    <col min="5380" max="5380" width="7.44140625" style="1" customWidth="1"/>
    <col min="5381" max="5382" width="4.5546875" style="1" customWidth="1"/>
    <col min="5383" max="5383" width="4.44140625" style="1" customWidth="1"/>
    <col min="5384" max="5384" width="3.109375" style="1" customWidth="1"/>
    <col min="5385" max="5385" width="4.5546875" style="1" customWidth="1"/>
    <col min="5386" max="5386" width="8" style="1" customWidth="1"/>
    <col min="5387" max="5388" width="4.5546875" style="1" customWidth="1"/>
    <col min="5389" max="5389" width="2" style="1" customWidth="1"/>
    <col min="5390" max="5390" width="4.5546875" style="1" customWidth="1"/>
    <col min="5391" max="5391" width="2.6640625" style="1" customWidth="1"/>
    <col min="5392" max="5392" width="4.5546875" style="1" customWidth="1"/>
    <col min="5393" max="5394" width="3.33203125" style="1" customWidth="1"/>
    <col min="5395" max="5395" width="32.44140625" style="1" customWidth="1"/>
    <col min="5396" max="5412" width="3.6640625" style="1" customWidth="1"/>
    <col min="5413" max="5413" width="4.109375" style="1" customWidth="1"/>
    <col min="5414" max="5414" width="4.6640625" style="1" customWidth="1"/>
    <col min="5415" max="5632" width="4.5546875" style="1"/>
    <col min="5633" max="5633" width="1.44140625" style="1" customWidth="1"/>
    <col min="5634" max="5635" width="4.5546875" style="1" customWidth="1"/>
    <col min="5636" max="5636" width="7.44140625" style="1" customWidth="1"/>
    <col min="5637" max="5638" width="4.5546875" style="1" customWidth="1"/>
    <col min="5639" max="5639" width="4.44140625" style="1" customWidth="1"/>
    <col min="5640" max="5640" width="3.109375" style="1" customWidth="1"/>
    <col min="5641" max="5641" width="4.5546875" style="1" customWidth="1"/>
    <col min="5642" max="5642" width="8" style="1" customWidth="1"/>
    <col min="5643" max="5644" width="4.5546875" style="1" customWidth="1"/>
    <col min="5645" max="5645" width="2" style="1" customWidth="1"/>
    <col min="5646" max="5646" width="4.5546875" style="1" customWidth="1"/>
    <col min="5647" max="5647" width="2.6640625" style="1" customWidth="1"/>
    <col min="5648" max="5648" width="4.5546875" style="1" customWidth="1"/>
    <col min="5649" max="5650" width="3.33203125" style="1" customWidth="1"/>
    <col min="5651" max="5651" width="32.44140625" style="1" customWidth="1"/>
    <col min="5652" max="5668" width="3.6640625" style="1" customWidth="1"/>
    <col min="5669" max="5669" width="4.109375" style="1" customWidth="1"/>
    <col min="5670" max="5670" width="4.6640625" style="1" customWidth="1"/>
    <col min="5671" max="5888" width="4.5546875" style="1"/>
    <col min="5889" max="5889" width="1.44140625" style="1" customWidth="1"/>
    <col min="5890" max="5891" width="4.5546875" style="1" customWidth="1"/>
    <col min="5892" max="5892" width="7.44140625" style="1" customWidth="1"/>
    <col min="5893" max="5894" width="4.5546875" style="1" customWidth="1"/>
    <col min="5895" max="5895" width="4.44140625" style="1" customWidth="1"/>
    <col min="5896" max="5896" width="3.109375" style="1" customWidth="1"/>
    <col min="5897" max="5897" width="4.5546875" style="1" customWidth="1"/>
    <col min="5898" max="5898" width="8" style="1" customWidth="1"/>
    <col min="5899" max="5900" width="4.5546875" style="1" customWidth="1"/>
    <col min="5901" max="5901" width="2" style="1" customWidth="1"/>
    <col min="5902" max="5902" width="4.5546875" style="1" customWidth="1"/>
    <col min="5903" max="5903" width="2.6640625" style="1" customWidth="1"/>
    <col min="5904" max="5904" width="4.5546875" style="1" customWidth="1"/>
    <col min="5905" max="5906" width="3.33203125" style="1" customWidth="1"/>
    <col min="5907" max="5907" width="32.44140625" style="1" customWidth="1"/>
    <col min="5908" max="5924" width="3.6640625" style="1" customWidth="1"/>
    <col min="5925" max="5925" width="4.109375" style="1" customWidth="1"/>
    <col min="5926" max="5926" width="4.6640625" style="1" customWidth="1"/>
    <col min="5927" max="6144" width="4.5546875" style="1"/>
    <col min="6145" max="6145" width="1.44140625" style="1" customWidth="1"/>
    <col min="6146" max="6147" width="4.5546875" style="1" customWidth="1"/>
    <col min="6148" max="6148" width="7.44140625" style="1" customWidth="1"/>
    <col min="6149" max="6150" width="4.5546875" style="1" customWidth="1"/>
    <col min="6151" max="6151" width="4.44140625" style="1" customWidth="1"/>
    <col min="6152" max="6152" width="3.109375" style="1" customWidth="1"/>
    <col min="6153" max="6153" width="4.5546875" style="1" customWidth="1"/>
    <col min="6154" max="6154" width="8" style="1" customWidth="1"/>
    <col min="6155" max="6156" width="4.5546875" style="1" customWidth="1"/>
    <col min="6157" max="6157" width="2" style="1" customWidth="1"/>
    <col min="6158" max="6158" width="4.5546875" style="1" customWidth="1"/>
    <col min="6159" max="6159" width="2.6640625" style="1" customWidth="1"/>
    <col min="6160" max="6160" width="4.5546875" style="1" customWidth="1"/>
    <col min="6161" max="6162" width="3.33203125" style="1" customWidth="1"/>
    <col min="6163" max="6163" width="32.44140625" style="1" customWidth="1"/>
    <col min="6164" max="6180" width="3.6640625" style="1" customWidth="1"/>
    <col min="6181" max="6181" width="4.109375" style="1" customWidth="1"/>
    <col min="6182" max="6182" width="4.6640625" style="1" customWidth="1"/>
    <col min="6183" max="6400" width="4.5546875" style="1"/>
    <col min="6401" max="6401" width="1.44140625" style="1" customWidth="1"/>
    <col min="6402" max="6403" width="4.5546875" style="1" customWidth="1"/>
    <col min="6404" max="6404" width="7.44140625" style="1" customWidth="1"/>
    <col min="6405" max="6406" width="4.5546875" style="1" customWidth="1"/>
    <col min="6407" max="6407" width="4.44140625" style="1" customWidth="1"/>
    <col min="6408" max="6408" width="3.109375" style="1" customWidth="1"/>
    <col min="6409" max="6409" width="4.5546875" style="1" customWidth="1"/>
    <col min="6410" max="6410" width="8" style="1" customWidth="1"/>
    <col min="6411" max="6412" width="4.5546875" style="1" customWidth="1"/>
    <col min="6413" max="6413" width="2" style="1" customWidth="1"/>
    <col min="6414" max="6414" width="4.5546875" style="1" customWidth="1"/>
    <col min="6415" max="6415" width="2.6640625" style="1" customWidth="1"/>
    <col min="6416" max="6416" width="4.5546875" style="1" customWidth="1"/>
    <col min="6417" max="6418" width="3.33203125" style="1" customWidth="1"/>
    <col min="6419" max="6419" width="32.44140625" style="1" customWidth="1"/>
    <col min="6420" max="6436" width="3.6640625" style="1" customWidth="1"/>
    <col min="6437" max="6437" width="4.109375" style="1" customWidth="1"/>
    <col min="6438" max="6438" width="4.6640625" style="1" customWidth="1"/>
    <col min="6439" max="6656" width="4.5546875" style="1"/>
    <col min="6657" max="6657" width="1.44140625" style="1" customWidth="1"/>
    <col min="6658" max="6659" width="4.5546875" style="1" customWidth="1"/>
    <col min="6660" max="6660" width="7.44140625" style="1" customWidth="1"/>
    <col min="6661" max="6662" width="4.5546875" style="1" customWidth="1"/>
    <col min="6663" max="6663" width="4.44140625" style="1" customWidth="1"/>
    <col min="6664" max="6664" width="3.109375" style="1" customWidth="1"/>
    <col min="6665" max="6665" width="4.5546875" style="1" customWidth="1"/>
    <col min="6666" max="6666" width="8" style="1" customWidth="1"/>
    <col min="6667" max="6668" width="4.5546875" style="1" customWidth="1"/>
    <col min="6669" max="6669" width="2" style="1" customWidth="1"/>
    <col min="6670" max="6670" width="4.5546875" style="1" customWidth="1"/>
    <col min="6671" max="6671" width="2.6640625" style="1" customWidth="1"/>
    <col min="6672" max="6672" width="4.5546875" style="1" customWidth="1"/>
    <col min="6673" max="6674" width="3.33203125" style="1" customWidth="1"/>
    <col min="6675" max="6675" width="32.44140625" style="1" customWidth="1"/>
    <col min="6676" max="6692" width="3.6640625" style="1" customWidth="1"/>
    <col min="6693" max="6693" width="4.109375" style="1" customWidth="1"/>
    <col min="6694" max="6694" width="4.6640625" style="1" customWidth="1"/>
    <col min="6695" max="6912" width="4.5546875" style="1"/>
    <col min="6913" max="6913" width="1.44140625" style="1" customWidth="1"/>
    <col min="6914" max="6915" width="4.5546875" style="1" customWidth="1"/>
    <col min="6916" max="6916" width="7.44140625" style="1" customWidth="1"/>
    <col min="6917" max="6918" width="4.5546875" style="1" customWidth="1"/>
    <col min="6919" max="6919" width="4.44140625" style="1" customWidth="1"/>
    <col min="6920" max="6920" width="3.109375" style="1" customWidth="1"/>
    <col min="6921" max="6921" width="4.5546875" style="1" customWidth="1"/>
    <col min="6922" max="6922" width="8" style="1" customWidth="1"/>
    <col min="6923" max="6924" width="4.5546875" style="1" customWidth="1"/>
    <col min="6925" max="6925" width="2" style="1" customWidth="1"/>
    <col min="6926" max="6926" width="4.5546875" style="1" customWidth="1"/>
    <col min="6927" max="6927" width="2.6640625" style="1" customWidth="1"/>
    <col min="6928" max="6928" width="4.5546875" style="1" customWidth="1"/>
    <col min="6929" max="6930" width="3.33203125" style="1" customWidth="1"/>
    <col min="6931" max="6931" width="32.44140625" style="1" customWidth="1"/>
    <col min="6932" max="6948" width="3.6640625" style="1" customWidth="1"/>
    <col min="6949" max="6949" width="4.109375" style="1" customWidth="1"/>
    <col min="6950" max="6950" width="4.6640625" style="1" customWidth="1"/>
    <col min="6951" max="7168" width="4.5546875" style="1"/>
    <col min="7169" max="7169" width="1.44140625" style="1" customWidth="1"/>
    <col min="7170" max="7171" width="4.5546875" style="1" customWidth="1"/>
    <col min="7172" max="7172" width="7.44140625" style="1" customWidth="1"/>
    <col min="7173" max="7174" width="4.5546875" style="1" customWidth="1"/>
    <col min="7175" max="7175" width="4.44140625" style="1" customWidth="1"/>
    <col min="7176" max="7176" width="3.109375" style="1" customWidth="1"/>
    <col min="7177" max="7177" width="4.5546875" style="1" customWidth="1"/>
    <col min="7178" max="7178" width="8" style="1" customWidth="1"/>
    <col min="7179" max="7180" width="4.5546875" style="1" customWidth="1"/>
    <col min="7181" max="7181" width="2" style="1" customWidth="1"/>
    <col min="7182" max="7182" width="4.5546875" style="1" customWidth="1"/>
    <col min="7183" max="7183" width="2.6640625" style="1" customWidth="1"/>
    <col min="7184" max="7184" width="4.5546875" style="1" customWidth="1"/>
    <col min="7185" max="7186" width="3.33203125" style="1" customWidth="1"/>
    <col min="7187" max="7187" width="32.44140625" style="1" customWidth="1"/>
    <col min="7188" max="7204" width="3.6640625" style="1" customWidth="1"/>
    <col min="7205" max="7205" width="4.109375" style="1" customWidth="1"/>
    <col min="7206" max="7206" width="4.6640625" style="1" customWidth="1"/>
    <col min="7207" max="7424" width="4.5546875" style="1"/>
    <col min="7425" max="7425" width="1.44140625" style="1" customWidth="1"/>
    <col min="7426" max="7427" width="4.5546875" style="1" customWidth="1"/>
    <col min="7428" max="7428" width="7.44140625" style="1" customWidth="1"/>
    <col min="7429" max="7430" width="4.5546875" style="1" customWidth="1"/>
    <col min="7431" max="7431" width="4.44140625" style="1" customWidth="1"/>
    <col min="7432" max="7432" width="3.109375" style="1" customWidth="1"/>
    <col min="7433" max="7433" width="4.5546875" style="1" customWidth="1"/>
    <col min="7434" max="7434" width="8" style="1" customWidth="1"/>
    <col min="7435" max="7436" width="4.5546875" style="1" customWidth="1"/>
    <col min="7437" max="7437" width="2" style="1" customWidth="1"/>
    <col min="7438" max="7438" width="4.5546875" style="1" customWidth="1"/>
    <col min="7439" max="7439" width="2.6640625" style="1" customWidth="1"/>
    <col min="7440" max="7440" width="4.5546875" style="1" customWidth="1"/>
    <col min="7441" max="7442" width="3.33203125" style="1" customWidth="1"/>
    <col min="7443" max="7443" width="32.44140625" style="1" customWidth="1"/>
    <col min="7444" max="7460" width="3.6640625" style="1" customWidth="1"/>
    <col min="7461" max="7461" width="4.109375" style="1" customWidth="1"/>
    <col min="7462" max="7462" width="4.6640625" style="1" customWidth="1"/>
    <col min="7463" max="7680" width="4.5546875" style="1"/>
    <col min="7681" max="7681" width="1.44140625" style="1" customWidth="1"/>
    <col min="7682" max="7683" width="4.5546875" style="1" customWidth="1"/>
    <col min="7684" max="7684" width="7.44140625" style="1" customWidth="1"/>
    <col min="7685" max="7686" width="4.5546875" style="1" customWidth="1"/>
    <col min="7687" max="7687" width="4.44140625" style="1" customWidth="1"/>
    <col min="7688" max="7688" width="3.109375" style="1" customWidth="1"/>
    <col min="7689" max="7689" width="4.5546875" style="1" customWidth="1"/>
    <col min="7690" max="7690" width="8" style="1" customWidth="1"/>
    <col min="7691" max="7692" width="4.5546875" style="1" customWidth="1"/>
    <col min="7693" max="7693" width="2" style="1" customWidth="1"/>
    <col min="7694" max="7694" width="4.5546875" style="1" customWidth="1"/>
    <col min="7695" max="7695" width="2.6640625" style="1" customWidth="1"/>
    <col min="7696" max="7696" width="4.5546875" style="1" customWidth="1"/>
    <col min="7697" max="7698" width="3.33203125" style="1" customWidth="1"/>
    <col min="7699" max="7699" width="32.44140625" style="1" customWidth="1"/>
    <col min="7700" max="7716" width="3.6640625" style="1" customWidth="1"/>
    <col min="7717" max="7717" width="4.109375" style="1" customWidth="1"/>
    <col min="7718" max="7718" width="4.6640625" style="1" customWidth="1"/>
    <col min="7719" max="7936" width="4.5546875" style="1"/>
    <col min="7937" max="7937" width="1.44140625" style="1" customWidth="1"/>
    <col min="7938" max="7939" width="4.5546875" style="1" customWidth="1"/>
    <col min="7940" max="7940" width="7.44140625" style="1" customWidth="1"/>
    <col min="7941" max="7942" width="4.5546875" style="1" customWidth="1"/>
    <col min="7943" max="7943" width="4.44140625" style="1" customWidth="1"/>
    <col min="7944" max="7944" width="3.109375" style="1" customWidth="1"/>
    <col min="7945" max="7945" width="4.5546875" style="1" customWidth="1"/>
    <col min="7946" max="7946" width="8" style="1" customWidth="1"/>
    <col min="7947" max="7948" width="4.5546875" style="1" customWidth="1"/>
    <col min="7949" max="7949" width="2" style="1" customWidth="1"/>
    <col min="7950" max="7950" width="4.5546875" style="1" customWidth="1"/>
    <col min="7951" max="7951" width="2.6640625" style="1" customWidth="1"/>
    <col min="7952" max="7952" width="4.5546875" style="1" customWidth="1"/>
    <col min="7953" max="7954" width="3.33203125" style="1" customWidth="1"/>
    <col min="7955" max="7955" width="32.44140625" style="1" customWidth="1"/>
    <col min="7956" max="7972" width="3.6640625" style="1" customWidth="1"/>
    <col min="7973" max="7973" width="4.109375" style="1" customWidth="1"/>
    <col min="7974" max="7974" width="4.6640625" style="1" customWidth="1"/>
    <col min="7975" max="8192" width="4.5546875" style="1"/>
    <col min="8193" max="8193" width="1.44140625" style="1" customWidth="1"/>
    <col min="8194" max="8195" width="4.5546875" style="1" customWidth="1"/>
    <col min="8196" max="8196" width="7.44140625" style="1" customWidth="1"/>
    <col min="8197" max="8198" width="4.5546875" style="1" customWidth="1"/>
    <col min="8199" max="8199" width="4.44140625" style="1" customWidth="1"/>
    <col min="8200" max="8200" width="3.109375" style="1" customWidth="1"/>
    <col min="8201" max="8201" width="4.5546875" style="1" customWidth="1"/>
    <col min="8202" max="8202" width="8" style="1" customWidth="1"/>
    <col min="8203" max="8204" width="4.5546875" style="1" customWidth="1"/>
    <col min="8205" max="8205" width="2" style="1" customWidth="1"/>
    <col min="8206" max="8206" width="4.5546875" style="1" customWidth="1"/>
    <col min="8207" max="8207" width="2.6640625" style="1" customWidth="1"/>
    <col min="8208" max="8208" width="4.5546875" style="1" customWidth="1"/>
    <col min="8209" max="8210" width="3.33203125" style="1" customWidth="1"/>
    <col min="8211" max="8211" width="32.44140625" style="1" customWidth="1"/>
    <col min="8212" max="8228" width="3.6640625" style="1" customWidth="1"/>
    <col min="8229" max="8229" width="4.109375" style="1" customWidth="1"/>
    <col min="8230" max="8230" width="4.6640625" style="1" customWidth="1"/>
    <col min="8231" max="8448" width="4.5546875" style="1"/>
    <col min="8449" max="8449" width="1.44140625" style="1" customWidth="1"/>
    <col min="8450" max="8451" width="4.5546875" style="1" customWidth="1"/>
    <col min="8452" max="8452" width="7.44140625" style="1" customWidth="1"/>
    <col min="8453" max="8454" width="4.5546875" style="1" customWidth="1"/>
    <col min="8455" max="8455" width="4.44140625" style="1" customWidth="1"/>
    <col min="8456" max="8456" width="3.109375" style="1" customWidth="1"/>
    <col min="8457" max="8457" width="4.5546875" style="1" customWidth="1"/>
    <col min="8458" max="8458" width="8" style="1" customWidth="1"/>
    <col min="8459" max="8460" width="4.5546875" style="1" customWidth="1"/>
    <col min="8461" max="8461" width="2" style="1" customWidth="1"/>
    <col min="8462" max="8462" width="4.5546875" style="1" customWidth="1"/>
    <col min="8463" max="8463" width="2.6640625" style="1" customWidth="1"/>
    <col min="8464" max="8464" width="4.5546875" style="1" customWidth="1"/>
    <col min="8465" max="8466" width="3.33203125" style="1" customWidth="1"/>
    <col min="8467" max="8467" width="32.44140625" style="1" customWidth="1"/>
    <col min="8468" max="8484" width="3.6640625" style="1" customWidth="1"/>
    <col min="8485" max="8485" width="4.109375" style="1" customWidth="1"/>
    <col min="8486" max="8486" width="4.6640625" style="1" customWidth="1"/>
    <col min="8487" max="8704" width="4.5546875" style="1"/>
    <col min="8705" max="8705" width="1.44140625" style="1" customWidth="1"/>
    <col min="8706" max="8707" width="4.5546875" style="1" customWidth="1"/>
    <col min="8708" max="8708" width="7.44140625" style="1" customWidth="1"/>
    <col min="8709" max="8710" width="4.5546875" style="1" customWidth="1"/>
    <col min="8711" max="8711" width="4.44140625" style="1" customWidth="1"/>
    <col min="8712" max="8712" width="3.109375" style="1" customWidth="1"/>
    <col min="8713" max="8713" width="4.5546875" style="1" customWidth="1"/>
    <col min="8714" max="8714" width="8" style="1" customWidth="1"/>
    <col min="8715" max="8716" width="4.5546875" style="1" customWidth="1"/>
    <col min="8717" max="8717" width="2" style="1" customWidth="1"/>
    <col min="8718" max="8718" width="4.5546875" style="1" customWidth="1"/>
    <col min="8719" max="8719" width="2.6640625" style="1" customWidth="1"/>
    <col min="8720" max="8720" width="4.5546875" style="1" customWidth="1"/>
    <col min="8721" max="8722" width="3.33203125" style="1" customWidth="1"/>
    <col min="8723" max="8723" width="32.44140625" style="1" customWidth="1"/>
    <col min="8724" max="8740" width="3.6640625" style="1" customWidth="1"/>
    <col min="8741" max="8741" width="4.109375" style="1" customWidth="1"/>
    <col min="8742" max="8742" width="4.6640625" style="1" customWidth="1"/>
    <col min="8743" max="8960" width="4.5546875" style="1"/>
    <col min="8961" max="8961" width="1.44140625" style="1" customWidth="1"/>
    <col min="8962" max="8963" width="4.5546875" style="1" customWidth="1"/>
    <col min="8964" max="8964" width="7.44140625" style="1" customWidth="1"/>
    <col min="8965" max="8966" width="4.5546875" style="1" customWidth="1"/>
    <col min="8967" max="8967" width="4.44140625" style="1" customWidth="1"/>
    <col min="8968" max="8968" width="3.109375" style="1" customWidth="1"/>
    <col min="8969" max="8969" width="4.5546875" style="1" customWidth="1"/>
    <col min="8970" max="8970" width="8" style="1" customWidth="1"/>
    <col min="8971" max="8972" width="4.5546875" style="1" customWidth="1"/>
    <col min="8973" max="8973" width="2" style="1" customWidth="1"/>
    <col min="8974" max="8974" width="4.5546875" style="1" customWidth="1"/>
    <col min="8975" max="8975" width="2.6640625" style="1" customWidth="1"/>
    <col min="8976" max="8976" width="4.5546875" style="1" customWidth="1"/>
    <col min="8977" max="8978" width="3.33203125" style="1" customWidth="1"/>
    <col min="8979" max="8979" width="32.44140625" style="1" customWidth="1"/>
    <col min="8980" max="8996" width="3.6640625" style="1" customWidth="1"/>
    <col min="8997" max="8997" width="4.109375" style="1" customWidth="1"/>
    <col min="8998" max="8998" width="4.6640625" style="1" customWidth="1"/>
    <col min="8999" max="9216" width="4.5546875" style="1"/>
    <col min="9217" max="9217" width="1.44140625" style="1" customWidth="1"/>
    <col min="9218" max="9219" width="4.5546875" style="1" customWidth="1"/>
    <col min="9220" max="9220" width="7.44140625" style="1" customWidth="1"/>
    <col min="9221" max="9222" width="4.5546875" style="1" customWidth="1"/>
    <col min="9223" max="9223" width="4.44140625" style="1" customWidth="1"/>
    <col min="9224" max="9224" width="3.109375" style="1" customWidth="1"/>
    <col min="9225" max="9225" width="4.5546875" style="1" customWidth="1"/>
    <col min="9226" max="9226" width="8" style="1" customWidth="1"/>
    <col min="9227" max="9228" width="4.5546875" style="1" customWidth="1"/>
    <col min="9229" max="9229" width="2" style="1" customWidth="1"/>
    <col min="9230" max="9230" width="4.5546875" style="1" customWidth="1"/>
    <col min="9231" max="9231" width="2.6640625" style="1" customWidth="1"/>
    <col min="9232" max="9232" width="4.5546875" style="1" customWidth="1"/>
    <col min="9233" max="9234" width="3.33203125" style="1" customWidth="1"/>
    <col min="9235" max="9235" width="32.44140625" style="1" customWidth="1"/>
    <col min="9236" max="9252" width="3.6640625" style="1" customWidth="1"/>
    <col min="9253" max="9253" width="4.109375" style="1" customWidth="1"/>
    <col min="9254" max="9254" width="4.6640625" style="1" customWidth="1"/>
    <col min="9255" max="9472" width="4.5546875" style="1"/>
    <col min="9473" max="9473" width="1.44140625" style="1" customWidth="1"/>
    <col min="9474" max="9475" width="4.5546875" style="1" customWidth="1"/>
    <col min="9476" max="9476" width="7.44140625" style="1" customWidth="1"/>
    <col min="9477" max="9478" width="4.5546875" style="1" customWidth="1"/>
    <col min="9479" max="9479" width="4.44140625" style="1" customWidth="1"/>
    <col min="9480" max="9480" width="3.109375" style="1" customWidth="1"/>
    <col min="9481" max="9481" width="4.5546875" style="1" customWidth="1"/>
    <col min="9482" max="9482" width="8" style="1" customWidth="1"/>
    <col min="9483" max="9484" width="4.5546875" style="1" customWidth="1"/>
    <col min="9485" max="9485" width="2" style="1" customWidth="1"/>
    <col min="9486" max="9486" width="4.5546875" style="1" customWidth="1"/>
    <col min="9487" max="9487" width="2.6640625" style="1" customWidth="1"/>
    <col min="9488" max="9488" width="4.5546875" style="1" customWidth="1"/>
    <col min="9489" max="9490" width="3.33203125" style="1" customWidth="1"/>
    <col min="9491" max="9491" width="32.44140625" style="1" customWidth="1"/>
    <col min="9492" max="9508" width="3.6640625" style="1" customWidth="1"/>
    <col min="9509" max="9509" width="4.109375" style="1" customWidth="1"/>
    <col min="9510" max="9510" width="4.6640625" style="1" customWidth="1"/>
    <col min="9511" max="9728" width="4.5546875" style="1"/>
    <col min="9729" max="9729" width="1.44140625" style="1" customWidth="1"/>
    <col min="9730" max="9731" width="4.5546875" style="1" customWidth="1"/>
    <col min="9732" max="9732" width="7.44140625" style="1" customWidth="1"/>
    <col min="9733" max="9734" width="4.5546875" style="1" customWidth="1"/>
    <col min="9735" max="9735" width="4.44140625" style="1" customWidth="1"/>
    <col min="9736" max="9736" width="3.109375" style="1" customWidth="1"/>
    <col min="9737" max="9737" width="4.5546875" style="1" customWidth="1"/>
    <col min="9738" max="9738" width="8" style="1" customWidth="1"/>
    <col min="9739" max="9740" width="4.5546875" style="1" customWidth="1"/>
    <col min="9741" max="9741" width="2" style="1" customWidth="1"/>
    <col min="9742" max="9742" width="4.5546875" style="1" customWidth="1"/>
    <col min="9743" max="9743" width="2.6640625" style="1" customWidth="1"/>
    <col min="9744" max="9744" width="4.5546875" style="1" customWidth="1"/>
    <col min="9745" max="9746" width="3.33203125" style="1" customWidth="1"/>
    <col min="9747" max="9747" width="32.44140625" style="1" customWidth="1"/>
    <col min="9748" max="9764" width="3.6640625" style="1" customWidth="1"/>
    <col min="9765" max="9765" width="4.109375" style="1" customWidth="1"/>
    <col min="9766" max="9766" width="4.6640625" style="1" customWidth="1"/>
    <col min="9767" max="9984" width="4.5546875" style="1"/>
    <col min="9985" max="9985" width="1.44140625" style="1" customWidth="1"/>
    <col min="9986" max="9987" width="4.5546875" style="1" customWidth="1"/>
    <col min="9988" max="9988" width="7.44140625" style="1" customWidth="1"/>
    <col min="9989" max="9990" width="4.5546875" style="1" customWidth="1"/>
    <col min="9991" max="9991" width="4.44140625" style="1" customWidth="1"/>
    <col min="9992" max="9992" width="3.109375" style="1" customWidth="1"/>
    <col min="9993" max="9993" width="4.5546875" style="1" customWidth="1"/>
    <col min="9994" max="9994" width="8" style="1" customWidth="1"/>
    <col min="9995" max="9996" width="4.5546875" style="1" customWidth="1"/>
    <col min="9997" max="9997" width="2" style="1" customWidth="1"/>
    <col min="9998" max="9998" width="4.5546875" style="1" customWidth="1"/>
    <col min="9999" max="9999" width="2.6640625" style="1" customWidth="1"/>
    <col min="10000" max="10000" width="4.5546875" style="1" customWidth="1"/>
    <col min="10001" max="10002" width="3.33203125" style="1" customWidth="1"/>
    <col min="10003" max="10003" width="32.44140625" style="1" customWidth="1"/>
    <col min="10004" max="10020" width="3.6640625" style="1" customWidth="1"/>
    <col min="10021" max="10021" width="4.109375" style="1" customWidth="1"/>
    <col min="10022" max="10022" width="4.6640625" style="1" customWidth="1"/>
    <col min="10023" max="10240" width="4.5546875" style="1"/>
    <col min="10241" max="10241" width="1.44140625" style="1" customWidth="1"/>
    <col min="10242" max="10243" width="4.5546875" style="1" customWidth="1"/>
    <col min="10244" max="10244" width="7.44140625" style="1" customWidth="1"/>
    <col min="10245" max="10246" width="4.5546875" style="1" customWidth="1"/>
    <col min="10247" max="10247" width="4.44140625" style="1" customWidth="1"/>
    <col min="10248" max="10248" width="3.109375" style="1" customWidth="1"/>
    <col min="10249" max="10249" width="4.5546875" style="1" customWidth="1"/>
    <col min="10250" max="10250" width="8" style="1" customWidth="1"/>
    <col min="10251" max="10252" width="4.5546875" style="1" customWidth="1"/>
    <col min="10253" max="10253" width="2" style="1" customWidth="1"/>
    <col min="10254" max="10254" width="4.5546875" style="1" customWidth="1"/>
    <col min="10255" max="10255" width="2.6640625" style="1" customWidth="1"/>
    <col min="10256" max="10256" width="4.5546875" style="1" customWidth="1"/>
    <col min="10257" max="10258" width="3.33203125" style="1" customWidth="1"/>
    <col min="10259" max="10259" width="32.44140625" style="1" customWidth="1"/>
    <col min="10260" max="10276" width="3.6640625" style="1" customWidth="1"/>
    <col min="10277" max="10277" width="4.109375" style="1" customWidth="1"/>
    <col min="10278" max="10278" width="4.6640625" style="1" customWidth="1"/>
    <col min="10279" max="10496" width="4.5546875" style="1"/>
    <col min="10497" max="10497" width="1.44140625" style="1" customWidth="1"/>
    <col min="10498" max="10499" width="4.5546875" style="1" customWidth="1"/>
    <col min="10500" max="10500" width="7.44140625" style="1" customWidth="1"/>
    <col min="10501" max="10502" width="4.5546875" style="1" customWidth="1"/>
    <col min="10503" max="10503" width="4.44140625" style="1" customWidth="1"/>
    <col min="10504" max="10504" width="3.109375" style="1" customWidth="1"/>
    <col min="10505" max="10505" width="4.5546875" style="1" customWidth="1"/>
    <col min="10506" max="10506" width="8" style="1" customWidth="1"/>
    <col min="10507" max="10508" width="4.5546875" style="1" customWidth="1"/>
    <col min="10509" max="10509" width="2" style="1" customWidth="1"/>
    <col min="10510" max="10510" width="4.5546875" style="1" customWidth="1"/>
    <col min="10511" max="10511" width="2.6640625" style="1" customWidth="1"/>
    <col min="10512" max="10512" width="4.5546875" style="1" customWidth="1"/>
    <col min="10513" max="10514" width="3.33203125" style="1" customWidth="1"/>
    <col min="10515" max="10515" width="32.44140625" style="1" customWidth="1"/>
    <col min="10516" max="10532" width="3.6640625" style="1" customWidth="1"/>
    <col min="10533" max="10533" width="4.109375" style="1" customWidth="1"/>
    <col min="10534" max="10534" width="4.6640625" style="1" customWidth="1"/>
    <col min="10535" max="10752" width="4.5546875" style="1"/>
    <col min="10753" max="10753" width="1.44140625" style="1" customWidth="1"/>
    <col min="10754" max="10755" width="4.5546875" style="1" customWidth="1"/>
    <col min="10756" max="10756" width="7.44140625" style="1" customWidth="1"/>
    <col min="10757" max="10758" width="4.5546875" style="1" customWidth="1"/>
    <col min="10759" max="10759" width="4.44140625" style="1" customWidth="1"/>
    <col min="10760" max="10760" width="3.109375" style="1" customWidth="1"/>
    <col min="10761" max="10761" width="4.5546875" style="1" customWidth="1"/>
    <col min="10762" max="10762" width="8" style="1" customWidth="1"/>
    <col min="10763" max="10764" width="4.5546875" style="1" customWidth="1"/>
    <col min="10765" max="10765" width="2" style="1" customWidth="1"/>
    <col min="10766" max="10766" width="4.5546875" style="1" customWidth="1"/>
    <col min="10767" max="10767" width="2.6640625" style="1" customWidth="1"/>
    <col min="10768" max="10768" width="4.5546875" style="1" customWidth="1"/>
    <col min="10769" max="10770" width="3.33203125" style="1" customWidth="1"/>
    <col min="10771" max="10771" width="32.44140625" style="1" customWidth="1"/>
    <col min="10772" max="10788" width="3.6640625" style="1" customWidth="1"/>
    <col min="10789" max="10789" width="4.109375" style="1" customWidth="1"/>
    <col min="10790" max="10790" width="4.6640625" style="1" customWidth="1"/>
    <col min="10791" max="11008" width="4.5546875" style="1"/>
    <col min="11009" max="11009" width="1.44140625" style="1" customWidth="1"/>
    <col min="11010" max="11011" width="4.5546875" style="1" customWidth="1"/>
    <col min="11012" max="11012" width="7.44140625" style="1" customWidth="1"/>
    <col min="11013" max="11014" width="4.5546875" style="1" customWidth="1"/>
    <col min="11015" max="11015" width="4.44140625" style="1" customWidth="1"/>
    <col min="11016" max="11016" width="3.109375" style="1" customWidth="1"/>
    <col min="11017" max="11017" width="4.5546875" style="1" customWidth="1"/>
    <col min="11018" max="11018" width="8" style="1" customWidth="1"/>
    <col min="11019" max="11020" width="4.5546875" style="1" customWidth="1"/>
    <col min="11021" max="11021" width="2" style="1" customWidth="1"/>
    <col min="11022" max="11022" width="4.5546875" style="1" customWidth="1"/>
    <col min="11023" max="11023" width="2.6640625" style="1" customWidth="1"/>
    <col min="11024" max="11024" width="4.5546875" style="1" customWidth="1"/>
    <col min="11025" max="11026" width="3.33203125" style="1" customWidth="1"/>
    <col min="11027" max="11027" width="32.44140625" style="1" customWidth="1"/>
    <col min="11028" max="11044" width="3.6640625" style="1" customWidth="1"/>
    <col min="11045" max="11045" width="4.109375" style="1" customWidth="1"/>
    <col min="11046" max="11046" width="4.6640625" style="1" customWidth="1"/>
    <col min="11047" max="11264" width="4.5546875" style="1"/>
    <col min="11265" max="11265" width="1.44140625" style="1" customWidth="1"/>
    <col min="11266" max="11267" width="4.5546875" style="1" customWidth="1"/>
    <col min="11268" max="11268" width="7.44140625" style="1" customWidth="1"/>
    <col min="11269" max="11270" width="4.5546875" style="1" customWidth="1"/>
    <col min="11271" max="11271" width="4.44140625" style="1" customWidth="1"/>
    <col min="11272" max="11272" width="3.109375" style="1" customWidth="1"/>
    <col min="11273" max="11273" width="4.5546875" style="1" customWidth="1"/>
    <col min="11274" max="11274" width="8" style="1" customWidth="1"/>
    <col min="11275" max="11276" width="4.5546875" style="1" customWidth="1"/>
    <col min="11277" max="11277" width="2" style="1" customWidth="1"/>
    <col min="11278" max="11278" width="4.5546875" style="1" customWidth="1"/>
    <col min="11279" max="11279" width="2.6640625" style="1" customWidth="1"/>
    <col min="11280" max="11280" width="4.5546875" style="1" customWidth="1"/>
    <col min="11281" max="11282" width="3.33203125" style="1" customWidth="1"/>
    <col min="11283" max="11283" width="32.44140625" style="1" customWidth="1"/>
    <col min="11284" max="11300" width="3.6640625" style="1" customWidth="1"/>
    <col min="11301" max="11301" width="4.109375" style="1" customWidth="1"/>
    <col min="11302" max="11302" width="4.6640625" style="1" customWidth="1"/>
    <col min="11303" max="11520" width="4.5546875" style="1"/>
    <col min="11521" max="11521" width="1.44140625" style="1" customWidth="1"/>
    <col min="11522" max="11523" width="4.5546875" style="1" customWidth="1"/>
    <col min="11524" max="11524" width="7.44140625" style="1" customWidth="1"/>
    <col min="11525" max="11526" width="4.5546875" style="1" customWidth="1"/>
    <col min="11527" max="11527" width="4.44140625" style="1" customWidth="1"/>
    <col min="11528" max="11528" width="3.109375" style="1" customWidth="1"/>
    <col min="11529" max="11529" width="4.5546875" style="1" customWidth="1"/>
    <col min="11530" max="11530" width="8" style="1" customWidth="1"/>
    <col min="11531" max="11532" width="4.5546875" style="1" customWidth="1"/>
    <col min="11533" max="11533" width="2" style="1" customWidth="1"/>
    <col min="11534" max="11534" width="4.5546875" style="1" customWidth="1"/>
    <col min="11535" max="11535" width="2.6640625" style="1" customWidth="1"/>
    <col min="11536" max="11536" width="4.5546875" style="1" customWidth="1"/>
    <col min="11537" max="11538" width="3.33203125" style="1" customWidth="1"/>
    <col min="11539" max="11539" width="32.44140625" style="1" customWidth="1"/>
    <col min="11540" max="11556" width="3.6640625" style="1" customWidth="1"/>
    <col min="11557" max="11557" width="4.109375" style="1" customWidth="1"/>
    <col min="11558" max="11558" width="4.6640625" style="1" customWidth="1"/>
    <col min="11559" max="11776" width="4.5546875" style="1"/>
    <col min="11777" max="11777" width="1.44140625" style="1" customWidth="1"/>
    <col min="11778" max="11779" width="4.5546875" style="1" customWidth="1"/>
    <col min="11780" max="11780" width="7.44140625" style="1" customWidth="1"/>
    <col min="11781" max="11782" width="4.5546875" style="1" customWidth="1"/>
    <col min="11783" max="11783" width="4.44140625" style="1" customWidth="1"/>
    <col min="11784" max="11784" width="3.109375" style="1" customWidth="1"/>
    <col min="11785" max="11785" width="4.5546875" style="1" customWidth="1"/>
    <col min="11786" max="11786" width="8" style="1" customWidth="1"/>
    <col min="11787" max="11788" width="4.5546875" style="1" customWidth="1"/>
    <col min="11789" max="11789" width="2" style="1" customWidth="1"/>
    <col min="11790" max="11790" width="4.5546875" style="1" customWidth="1"/>
    <col min="11791" max="11791" width="2.6640625" style="1" customWidth="1"/>
    <col min="11792" max="11792" width="4.5546875" style="1" customWidth="1"/>
    <col min="11793" max="11794" width="3.33203125" style="1" customWidth="1"/>
    <col min="11795" max="11795" width="32.44140625" style="1" customWidth="1"/>
    <col min="11796" max="11812" width="3.6640625" style="1" customWidth="1"/>
    <col min="11813" max="11813" width="4.109375" style="1" customWidth="1"/>
    <col min="11814" max="11814" width="4.6640625" style="1" customWidth="1"/>
    <col min="11815" max="12032" width="4.5546875" style="1"/>
    <col min="12033" max="12033" width="1.44140625" style="1" customWidth="1"/>
    <col min="12034" max="12035" width="4.5546875" style="1" customWidth="1"/>
    <col min="12036" max="12036" width="7.44140625" style="1" customWidth="1"/>
    <col min="12037" max="12038" width="4.5546875" style="1" customWidth="1"/>
    <col min="12039" max="12039" width="4.44140625" style="1" customWidth="1"/>
    <col min="12040" max="12040" width="3.109375" style="1" customWidth="1"/>
    <col min="12041" max="12041" width="4.5546875" style="1" customWidth="1"/>
    <col min="12042" max="12042" width="8" style="1" customWidth="1"/>
    <col min="12043" max="12044" width="4.5546875" style="1" customWidth="1"/>
    <col min="12045" max="12045" width="2" style="1" customWidth="1"/>
    <col min="12046" max="12046" width="4.5546875" style="1" customWidth="1"/>
    <col min="12047" max="12047" width="2.6640625" style="1" customWidth="1"/>
    <col min="12048" max="12048" width="4.5546875" style="1" customWidth="1"/>
    <col min="12049" max="12050" width="3.33203125" style="1" customWidth="1"/>
    <col min="12051" max="12051" width="32.44140625" style="1" customWidth="1"/>
    <col min="12052" max="12068" width="3.6640625" style="1" customWidth="1"/>
    <col min="12069" max="12069" width="4.109375" style="1" customWidth="1"/>
    <col min="12070" max="12070" width="4.6640625" style="1" customWidth="1"/>
    <col min="12071" max="12288" width="4.5546875" style="1"/>
    <col min="12289" max="12289" width="1.44140625" style="1" customWidth="1"/>
    <col min="12290" max="12291" width="4.5546875" style="1" customWidth="1"/>
    <col min="12292" max="12292" width="7.44140625" style="1" customWidth="1"/>
    <col min="12293" max="12294" width="4.5546875" style="1" customWidth="1"/>
    <col min="12295" max="12295" width="4.44140625" style="1" customWidth="1"/>
    <col min="12296" max="12296" width="3.109375" style="1" customWidth="1"/>
    <col min="12297" max="12297" width="4.5546875" style="1" customWidth="1"/>
    <col min="12298" max="12298" width="8" style="1" customWidth="1"/>
    <col min="12299" max="12300" width="4.5546875" style="1" customWidth="1"/>
    <col min="12301" max="12301" width="2" style="1" customWidth="1"/>
    <col min="12302" max="12302" width="4.5546875" style="1" customWidth="1"/>
    <col min="12303" max="12303" width="2.6640625" style="1" customWidth="1"/>
    <col min="12304" max="12304" width="4.5546875" style="1" customWidth="1"/>
    <col min="12305" max="12306" width="3.33203125" style="1" customWidth="1"/>
    <col min="12307" max="12307" width="32.44140625" style="1" customWidth="1"/>
    <col min="12308" max="12324" width="3.6640625" style="1" customWidth="1"/>
    <col min="12325" max="12325" width="4.109375" style="1" customWidth="1"/>
    <col min="12326" max="12326" width="4.6640625" style="1" customWidth="1"/>
    <col min="12327" max="12544" width="4.5546875" style="1"/>
    <col min="12545" max="12545" width="1.44140625" style="1" customWidth="1"/>
    <col min="12546" max="12547" width="4.5546875" style="1" customWidth="1"/>
    <col min="12548" max="12548" width="7.44140625" style="1" customWidth="1"/>
    <col min="12549" max="12550" width="4.5546875" style="1" customWidth="1"/>
    <col min="12551" max="12551" width="4.44140625" style="1" customWidth="1"/>
    <col min="12552" max="12552" width="3.109375" style="1" customWidth="1"/>
    <col min="12553" max="12553" width="4.5546875" style="1" customWidth="1"/>
    <col min="12554" max="12554" width="8" style="1" customWidth="1"/>
    <col min="12555" max="12556" width="4.5546875" style="1" customWidth="1"/>
    <col min="12557" max="12557" width="2" style="1" customWidth="1"/>
    <col min="12558" max="12558" width="4.5546875" style="1" customWidth="1"/>
    <col min="12559" max="12559" width="2.6640625" style="1" customWidth="1"/>
    <col min="12560" max="12560" width="4.5546875" style="1" customWidth="1"/>
    <col min="12561" max="12562" width="3.33203125" style="1" customWidth="1"/>
    <col min="12563" max="12563" width="32.44140625" style="1" customWidth="1"/>
    <col min="12564" max="12580" width="3.6640625" style="1" customWidth="1"/>
    <col min="12581" max="12581" width="4.109375" style="1" customWidth="1"/>
    <col min="12582" max="12582" width="4.6640625" style="1" customWidth="1"/>
    <col min="12583" max="12800" width="4.5546875" style="1"/>
    <col min="12801" max="12801" width="1.44140625" style="1" customWidth="1"/>
    <col min="12802" max="12803" width="4.5546875" style="1" customWidth="1"/>
    <col min="12804" max="12804" width="7.44140625" style="1" customWidth="1"/>
    <col min="12805" max="12806" width="4.5546875" style="1" customWidth="1"/>
    <col min="12807" max="12807" width="4.44140625" style="1" customWidth="1"/>
    <col min="12808" max="12808" width="3.109375" style="1" customWidth="1"/>
    <col min="12809" max="12809" width="4.5546875" style="1" customWidth="1"/>
    <col min="12810" max="12810" width="8" style="1" customWidth="1"/>
    <col min="12811" max="12812" width="4.5546875" style="1" customWidth="1"/>
    <col min="12813" max="12813" width="2" style="1" customWidth="1"/>
    <col min="12814" max="12814" width="4.5546875" style="1" customWidth="1"/>
    <col min="12815" max="12815" width="2.6640625" style="1" customWidth="1"/>
    <col min="12816" max="12816" width="4.5546875" style="1" customWidth="1"/>
    <col min="12817" max="12818" width="3.33203125" style="1" customWidth="1"/>
    <col min="12819" max="12819" width="32.44140625" style="1" customWidth="1"/>
    <col min="12820" max="12836" width="3.6640625" style="1" customWidth="1"/>
    <col min="12837" max="12837" width="4.109375" style="1" customWidth="1"/>
    <col min="12838" max="12838" width="4.6640625" style="1" customWidth="1"/>
    <col min="12839" max="13056" width="4.5546875" style="1"/>
    <col min="13057" max="13057" width="1.44140625" style="1" customWidth="1"/>
    <col min="13058" max="13059" width="4.5546875" style="1" customWidth="1"/>
    <col min="13060" max="13060" width="7.44140625" style="1" customWidth="1"/>
    <col min="13061" max="13062" width="4.5546875" style="1" customWidth="1"/>
    <col min="13063" max="13063" width="4.44140625" style="1" customWidth="1"/>
    <col min="13064" max="13064" width="3.109375" style="1" customWidth="1"/>
    <col min="13065" max="13065" width="4.5546875" style="1" customWidth="1"/>
    <col min="13066" max="13066" width="8" style="1" customWidth="1"/>
    <col min="13067" max="13068" width="4.5546875" style="1" customWidth="1"/>
    <col min="13069" max="13069" width="2" style="1" customWidth="1"/>
    <col min="13070" max="13070" width="4.5546875" style="1" customWidth="1"/>
    <col min="13071" max="13071" width="2.6640625" style="1" customWidth="1"/>
    <col min="13072" max="13072" width="4.5546875" style="1" customWidth="1"/>
    <col min="13073" max="13074" width="3.33203125" style="1" customWidth="1"/>
    <col min="13075" max="13075" width="32.44140625" style="1" customWidth="1"/>
    <col min="13076" max="13092" width="3.6640625" style="1" customWidth="1"/>
    <col min="13093" max="13093" width="4.109375" style="1" customWidth="1"/>
    <col min="13094" max="13094" width="4.6640625" style="1" customWidth="1"/>
    <col min="13095" max="13312" width="4.5546875" style="1"/>
    <col min="13313" max="13313" width="1.44140625" style="1" customWidth="1"/>
    <col min="13314" max="13315" width="4.5546875" style="1" customWidth="1"/>
    <col min="13316" max="13316" width="7.44140625" style="1" customWidth="1"/>
    <col min="13317" max="13318" width="4.5546875" style="1" customWidth="1"/>
    <col min="13319" max="13319" width="4.44140625" style="1" customWidth="1"/>
    <col min="13320" max="13320" width="3.109375" style="1" customWidth="1"/>
    <col min="13321" max="13321" width="4.5546875" style="1" customWidth="1"/>
    <col min="13322" max="13322" width="8" style="1" customWidth="1"/>
    <col min="13323" max="13324" width="4.5546875" style="1" customWidth="1"/>
    <col min="13325" max="13325" width="2" style="1" customWidth="1"/>
    <col min="13326" max="13326" width="4.5546875" style="1" customWidth="1"/>
    <col min="13327" max="13327" width="2.6640625" style="1" customWidth="1"/>
    <col min="13328" max="13328" width="4.5546875" style="1" customWidth="1"/>
    <col min="13329" max="13330" width="3.33203125" style="1" customWidth="1"/>
    <col min="13331" max="13331" width="32.44140625" style="1" customWidth="1"/>
    <col min="13332" max="13348" width="3.6640625" style="1" customWidth="1"/>
    <col min="13349" max="13349" width="4.109375" style="1" customWidth="1"/>
    <col min="13350" max="13350" width="4.6640625" style="1" customWidth="1"/>
    <col min="13351" max="13568" width="4.5546875" style="1"/>
    <col min="13569" max="13569" width="1.44140625" style="1" customWidth="1"/>
    <col min="13570" max="13571" width="4.5546875" style="1" customWidth="1"/>
    <col min="13572" max="13572" width="7.44140625" style="1" customWidth="1"/>
    <col min="13573" max="13574" width="4.5546875" style="1" customWidth="1"/>
    <col min="13575" max="13575" width="4.44140625" style="1" customWidth="1"/>
    <col min="13576" max="13576" width="3.109375" style="1" customWidth="1"/>
    <col min="13577" max="13577" width="4.5546875" style="1" customWidth="1"/>
    <col min="13578" max="13578" width="8" style="1" customWidth="1"/>
    <col min="13579" max="13580" width="4.5546875" style="1" customWidth="1"/>
    <col min="13581" max="13581" width="2" style="1" customWidth="1"/>
    <col min="13582" max="13582" width="4.5546875" style="1" customWidth="1"/>
    <col min="13583" max="13583" width="2.6640625" style="1" customWidth="1"/>
    <col min="13584" max="13584" width="4.5546875" style="1" customWidth="1"/>
    <col min="13585" max="13586" width="3.33203125" style="1" customWidth="1"/>
    <col min="13587" max="13587" width="32.44140625" style="1" customWidth="1"/>
    <col min="13588" max="13604" width="3.6640625" style="1" customWidth="1"/>
    <col min="13605" max="13605" width="4.109375" style="1" customWidth="1"/>
    <col min="13606" max="13606" width="4.6640625" style="1" customWidth="1"/>
    <col min="13607" max="13824" width="4.5546875" style="1"/>
    <col min="13825" max="13825" width="1.44140625" style="1" customWidth="1"/>
    <col min="13826" max="13827" width="4.5546875" style="1" customWidth="1"/>
    <col min="13828" max="13828" width="7.44140625" style="1" customWidth="1"/>
    <col min="13829" max="13830" width="4.5546875" style="1" customWidth="1"/>
    <col min="13831" max="13831" width="4.44140625" style="1" customWidth="1"/>
    <col min="13832" max="13832" width="3.109375" style="1" customWidth="1"/>
    <col min="13833" max="13833" width="4.5546875" style="1" customWidth="1"/>
    <col min="13834" max="13834" width="8" style="1" customWidth="1"/>
    <col min="13835" max="13836" width="4.5546875" style="1" customWidth="1"/>
    <col min="13837" max="13837" width="2" style="1" customWidth="1"/>
    <col min="13838" max="13838" width="4.5546875" style="1" customWidth="1"/>
    <col min="13839" max="13839" width="2.6640625" style="1" customWidth="1"/>
    <col min="13840" max="13840" width="4.5546875" style="1" customWidth="1"/>
    <col min="13841" max="13842" width="3.33203125" style="1" customWidth="1"/>
    <col min="13843" max="13843" width="32.44140625" style="1" customWidth="1"/>
    <col min="13844" max="13860" width="3.6640625" style="1" customWidth="1"/>
    <col min="13861" max="13861" width="4.109375" style="1" customWidth="1"/>
    <col min="13862" max="13862" width="4.6640625" style="1" customWidth="1"/>
    <col min="13863" max="14080" width="4.5546875" style="1"/>
    <col min="14081" max="14081" width="1.44140625" style="1" customWidth="1"/>
    <col min="14082" max="14083" width="4.5546875" style="1" customWidth="1"/>
    <col min="14084" max="14084" width="7.44140625" style="1" customWidth="1"/>
    <col min="14085" max="14086" width="4.5546875" style="1" customWidth="1"/>
    <col min="14087" max="14087" width="4.44140625" style="1" customWidth="1"/>
    <col min="14088" max="14088" width="3.109375" style="1" customWidth="1"/>
    <col min="14089" max="14089" width="4.5546875" style="1" customWidth="1"/>
    <col min="14090" max="14090" width="8" style="1" customWidth="1"/>
    <col min="14091" max="14092" width="4.5546875" style="1" customWidth="1"/>
    <col min="14093" max="14093" width="2" style="1" customWidth="1"/>
    <col min="14094" max="14094" width="4.5546875" style="1" customWidth="1"/>
    <col min="14095" max="14095" width="2.6640625" style="1" customWidth="1"/>
    <col min="14096" max="14096" width="4.5546875" style="1" customWidth="1"/>
    <col min="14097" max="14098" width="3.33203125" style="1" customWidth="1"/>
    <col min="14099" max="14099" width="32.44140625" style="1" customWidth="1"/>
    <col min="14100" max="14116" width="3.6640625" style="1" customWidth="1"/>
    <col min="14117" max="14117" width="4.109375" style="1" customWidth="1"/>
    <col min="14118" max="14118" width="4.6640625" style="1" customWidth="1"/>
    <col min="14119" max="14336" width="4.5546875" style="1"/>
    <col min="14337" max="14337" width="1.44140625" style="1" customWidth="1"/>
    <col min="14338" max="14339" width="4.5546875" style="1" customWidth="1"/>
    <col min="14340" max="14340" width="7.44140625" style="1" customWidth="1"/>
    <col min="14341" max="14342" width="4.5546875" style="1" customWidth="1"/>
    <col min="14343" max="14343" width="4.44140625" style="1" customWidth="1"/>
    <col min="14344" max="14344" width="3.109375" style="1" customWidth="1"/>
    <col min="14345" max="14345" width="4.5546875" style="1" customWidth="1"/>
    <col min="14346" max="14346" width="8" style="1" customWidth="1"/>
    <col min="14347" max="14348" width="4.5546875" style="1" customWidth="1"/>
    <col min="14349" max="14349" width="2" style="1" customWidth="1"/>
    <col min="14350" max="14350" width="4.5546875" style="1" customWidth="1"/>
    <col min="14351" max="14351" width="2.6640625" style="1" customWidth="1"/>
    <col min="14352" max="14352" width="4.5546875" style="1" customWidth="1"/>
    <col min="14353" max="14354" width="3.33203125" style="1" customWidth="1"/>
    <col min="14355" max="14355" width="32.44140625" style="1" customWidth="1"/>
    <col min="14356" max="14372" width="3.6640625" style="1" customWidth="1"/>
    <col min="14373" max="14373" width="4.109375" style="1" customWidth="1"/>
    <col min="14374" max="14374" width="4.6640625" style="1" customWidth="1"/>
    <col min="14375" max="14592" width="4.5546875" style="1"/>
    <col min="14593" max="14593" width="1.44140625" style="1" customWidth="1"/>
    <col min="14594" max="14595" width="4.5546875" style="1" customWidth="1"/>
    <col min="14596" max="14596" width="7.44140625" style="1" customWidth="1"/>
    <col min="14597" max="14598" width="4.5546875" style="1" customWidth="1"/>
    <col min="14599" max="14599" width="4.44140625" style="1" customWidth="1"/>
    <col min="14600" max="14600" width="3.109375" style="1" customWidth="1"/>
    <col min="14601" max="14601" width="4.5546875" style="1" customWidth="1"/>
    <col min="14602" max="14602" width="8" style="1" customWidth="1"/>
    <col min="14603" max="14604" width="4.5546875" style="1" customWidth="1"/>
    <col min="14605" max="14605" width="2" style="1" customWidth="1"/>
    <col min="14606" max="14606" width="4.5546875" style="1" customWidth="1"/>
    <col min="14607" max="14607" width="2.6640625" style="1" customWidth="1"/>
    <col min="14608" max="14608" width="4.5546875" style="1" customWidth="1"/>
    <col min="14609" max="14610" width="3.33203125" style="1" customWidth="1"/>
    <col min="14611" max="14611" width="32.44140625" style="1" customWidth="1"/>
    <col min="14612" max="14628" width="3.6640625" style="1" customWidth="1"/>
    <col min="14629" max="14629" width="4.109375" style="1" customWidth="1"/>
    <col min="14630" max="14630" width="4.6640625" style="1" customWidth="1"/>
    <col min="14631" max="14848" width="4.5546875" style="1"/>
    <col min="14849" max="14849" width="1.44140625" style="1" customWidth="1"/>
    <col min="14850" max="14851" width="4.5546875" style="1" customWidth="1"/>
    <col min="14852" max="14852" width="7.44140625" style="1" customWidth="1"/>
    <col min="14853" max="14854" width="4.5546875" style="1" customWidth="1"/>
    <col min="14855" max="14855" width="4.44140625" style="1" customWidth="1"/>
    <col min="14856" max="14856" width="3.109375" style="1" customWidth="1"/>
    <col min="14857" max="14857" width="4.5546875" style="1" customWidth="1"/>
    <col min="14858" max="14858" width="8" style="1" customWidth="1"/>
    <col min="14859" max="14860" width="4.5546875" style="1" customWidth="1"/>
    <col min="14861" max="14861" width="2" style="1" customWidth="1"/>
    <col min="14862" max="14862" width="4.5546875" style="1" customWidth="1"/>
    <col min="14863" max="14863" width="2.6640625" style="1" customWidth="1"/>
    <col min="14864" max="14864" width="4.5546875" style="1" customWidth="1"/>
    <col min="14865" max="14866" width="3.33203125" style="1" customWidth="1"/>
    <col min="14867" max="14867" width="32.44140625" style="1" customWidth="1"/>
    <col min="14868" max="14884" width="3.6640625" style="1" customWidth="1"/>
    <col min="14885" max="14885" width="4.109375" style="1" customWidth="1"/>
    <col min="14886" max="14886" width="4.6640625" style="1" customWidth="1"/>
    <col min="14887" max="15104" width="4.5546875" style="1"/>
    <col min="15105" max="15105" width="1.44140625" style="1" customWidth="1"/>
    <col min="15106" max="15107" width="4.5546875" style="1" customWidth="1"/>
    <col min="15108" max="15108" width="7.44140625" style="1" customWidth="1"/>
    <col min="15109" max="15110" width="4.5546875" style="1" customWidth="1"/>
    <col min="15111" max="15111" width="4.44140625" style="1" customWidth="1"/>
    <col min="15112" max="15112" width="3.109375" style="1" customWidth="1"/>
    <col min="15113" max="15113" width="4.5546875" style="1" customWidth="1"/>
    <col min="15114" max="15114" width="8" style="1" customWidth="1"/>
    <col min="15115" max="15116" width="4.5546875" style="1" customWidth="1"/>
    <col min="15117" max="15117" width="2" style="1" customWidth="1"/>
    <col min="15118" max="15118" width="4.5546875" style="1" customWidth="1"/>
    <col min="15119" max="15119" width="2.6640625" style="1" customWidth="1"/>
    <col min="15120" max="15120" width="4.5546875" style="1" customWidth="1"/>
    <col min="15121" max="15122" width="3.33203125" style="1" customWidth="1"/>
    <col min="15123" max="15123" width="32.44140625" style="1" customWidth="1"/>
    <col min="15124" max="15140" width="3.6640625" style="1" customWidth="1"/>
    <col min="15141" max="15141" width="4.109375" style="1" customWidth="1"/>
    <col min="15142" max="15142" width="4.6640625" style="1" customWidth="1"/>
    <col min="15143" max="15360" width="4.5546875" style="1"/>
    <col min="15361" max="15361" width="1.44140625" style="1" customWidth="1"/>
    <col min="15362" max="15363" width="4.5546875" style="1" customWidth="1"/>
    <col min="15364" max="15364" width="7.44140625" style="1" customWidth="1"/>
    <col min="15365" max="15366" width="4.5546875" style="1" customWidth="1"/>
    <col min="15367" max="15367" width="4.44140625" style="1" customWidth="1"/>
    <col min="15368" max="15368" width="3.109375" style="1" customWidth="1"/>
    <col min="15369" max="15369" width="4.5546875" style="1" customWidth="1"/>
    <col min="15370" max="15370" width="8" style="1" customWidth="1"/>
    <col min="15371" max="15372" width="4.5546875" style="1" customWidth="1"/>
    <col min="15373" max="15373" width="2" style="1" customWidth="1"/>
    <col min="15374" max="15374" width="4.5546875" style="1" customWidth="1"/>
    <col min="15375" max="15375" width="2.6640625" style="1" customWidth="1"/>
    <col min="15376" max="15376" width="4.5546875" style="1" customWidth="1"/>
    <col min="15377" max="15378" width="3.33203125" style="1" customWidth="1"/>
    <col min="15379" max="15379" width="32.44140625" style="1" customWidth="1"/>
    <col min="15380" max="15396" width="3.6640625" style="1" customWidth="1"/>
    <col min="15397" max="15397" width="4.109375" style="1" customWidth="1"/>
    <col min="15398" max="15398" width="4.6640625" style="1" customWidth="1"/>
    <col min="15399" max="15616" width="4.5546875" style="1"/>
    <col min="15617" max="15617" width="1.44140625" style="1" customWidth="1"/>
    <col min="15618" max="15619" width="4.5546875" style="1" customWidth="1"/>
    <col min="15620" max="15620" width="7.44140625" style="1" customWidth="1"/>
    <col min="15621" max="15622" width="4.5546875" style="1" customWidth="1"/>
    <col min="15623" max="15623" width="4.44140625" style="1" customWidth="1"/>
    <col min="15624" max="15624" width="3.109375" style="1" customWidth="1"/>
    <col min="15625" max="15625" width="4.5546875" style="1" customWidth="1"/>
    <col min="15626" max="15626" width="8" style="1" customWidth="1"/>
    <col min="15627" max="15628" width="4.5546875" style="1" customWidth="1"/>
    <col min="15629" max="15629" width="2" style="1" customWidth="1"/>
    <col min="15630" max="15630" width="4.5546875" style="1" customWidth="1"/>
    <col min="15631" max="15631" width="2.6640625" style="1" customWidth="1"/>
    <col min="15632" max="15632" width="4.5546875" style="1" customWidth="1"/>
    <col min="15633" max="15634" width="3.33203125" style="1" customWidth="1"/>
    <col min="15635" max="15635" width="32.44140625" style="1" customWidth="1"/>
    <col min="15636" max="15652" width="3.6640625" style="1" customWidth="1"/>
    <col min="15653" max="15653" width="4.109375" style="1" customWidth="1"/>
    <col min="15654" max="15654" width="4.6640625" style="1" customWidth="1"/>
    <col min="15655" max="15872" width="4.5546875" style="1"/>
    <col min="15873" max="15873" width="1.44140625" style="1" customWidth="1"/>
    <col min="15874" max="15875" width="4.5546875" style="1" customWidth="1"/>
    <col min="15876" max="15876" width="7.44140625" style="1" customWidth="1"/>
    <col min="15877" max="15878" width="4.5546875" style="1" customWidth="1"/>
    <col min="15879" max="15879" width="4.44140625" style="1" customWidth="1"/>
    <col min="15880" max="15880" width="3.109375" style="1" customWidth="1"/>
    <col min="15881" max="15881" width="4.5546875" style="1" customWidth="1"/>
    <col min="15882" max="15882" width="8" style="1" customWidth="1"/>
    <col min="15883" max="15884" width="4.5546875" style="1" customWidth="1"/>
    <col min="15885" max="15885" width="2" style="1" customWidth="1"/>
    <col min="15886" max="15886" width="4.5546875" style="1" customWidth="1"/>
    <col min="15887" max="15887" width="2.6640625" style="1" customWidth="1"/>
    <col min="15888" max="15888" width="4.5546875" style="1" customWidth="1"/>
    <col min="15889" max="15890" width="3.33203125" style="1" customWidth="1"/>
    <col min="15891" max="15891" width="32.44140625" style="1" customWidth="1"/>
    <col min="15892" max="15908" width="3.6640625" style="1" customWidth="1"/>
    <col min="15909" max="15909" width="4.109375" style="1" customWidth="1"/>
    <col min="15910" max="15910" width="4.6640625" style="1" customWidth="1"/>
    <col min="15911" max="16128" width="4.5546875" style="1"/>
    <col min="16129" max="16129" width="1.44140625" style="1" customWidth="1"/>
    <col min="16130" max="16131" width="4.5546875" style="1" customWidth="1"/>
    <col min="16132" max="16132" width="7.44140625" style="1" customWidth="1"/>
    <col min="16133" max="16134" width="4.5546875" style="1" customWidth="1"/>
    <col min="16135" max="16135" width="4.44140625" style="1" customWidth="1"/>
    <col min="16136" max="16136" width="3.109375" style="1" customWidth="1"/>
    <col min="16137" max="16137" width="4.5546875" style="1" customWidth="1"/>
    <col min="16138" max="16138" width="8" style="1" customWidth="1"/>
    <col min="16139" max="16140" width="4.5546875" style="1" customWidth="1"/>
    <col min="16141" max="16141" width="2" style="1" customWidth="1"/>
    <col min="16142" max="16142" width="4.5546875" style="1" customWidth="1"/>
    <col min="16143" max="16143" width="2.6640625" style="1" customWidth="1"/>
    <col min="16144" max="16144" width="4.5546875" style="1" customWidth="1"/>
    <col min="16145" max="16146" width="3.33203125" style="1" customWidth="1"/>
    <col min="16147" max="16147" width="32.44140625" style="1" customWidth="1"/>
    <col min="16148" max="16164" width="3.6640625" style="1" customWidth="1"/>
    <col min="16165" max="16165" width="4.109375" style="1" customWidth="1"/>
    <col min="16166" max="16166" width="4.6640625" style="1" customWidth="1"/>
    <col min="16167" max="16384" width="4.5546875" style="1"/>
  </cols>
  <sheetData>
    <row r="1" spans="2:38" ht="9.75" customHeight="1" thickBot="1" x14ac:dyDescent="0.3"/>
    <row r="2" spans="2:38" ht="16.5" customHeight="1" x14ac:dyDescent="0.25">
      <c r="L2" s="710" t="s">
        <v>37</v>
      </c>
      <c r="M2" s="711"/>
      <c r="N2" s="711"/>
      <c r="O2" s="711"/>
      <c r="P2" s="711"/>
      <c r="Q2" s="711"/>
      <c r="R2" s="711"/>
      <c r="S2" s="711"/>
      <c r="T2" s="711"/>
      <c r="U2" s="712"/>
    </row>
    <row r="3" spans="2:38" ht="17.25" customHeight="1" x14ac:dyDescent="0.3">
      <c r="L3" s="713" t="s">
        <v>52</v>
      </c>
      <c r="M3" s="714"/>
      <c r="N3" s="714"/>
      <c r="O3" s="714"/>
      <c r="P3" s="714"/>
      <c r="Q3" s="714"/>
      <c r="R3" s="714"/>
      <c r="S3" s="714"/>
      <c r="T3" s="714"/>
      <c r="U3" s="715"/>
    </row>
    <row r="4" spans="2:38" ht="15.75" customHeight="1" thickBot="1" x14ac:dyDescent="0.35">
      <c r="L4" s="716"/>
      <c r="M4" s="717"/>
      <c r="N4" s="717"/>
      <c r="O4" s="717"/>
      <c r="P4" s="717"/>
      <c r="Q4" s="717"/>
      <c r="R4" s="717"/>
      <c r="S4" s="717"/>
      <c r="T4" s="717"/>
      <c r="U4" s="718"/>
    </row>
    <row r="5" spans="2:38" ht="7.5" customHeight="1" x14ac:dyDescent="0.25">
      <c r="N5" s="1"/>
      <c r="Q5" s="2"/>
      <c r="S5" s="1"/>
      <c r="T5" s="2"/>
    </row>
    <row r="6" spans="2:38" ht="22.5" customHeight="1" x14ac:dyDescent="0.25">
      <c r="L6" s="719" t="s">
        <v>51</v>
      </c>
      <c r="M6" s="720"/>
      <c r="N6" s="720"/>
      <c r="O6" s="720"/>
      <c r="P6" s="720"/>
      <c r="Q6" s="720"/>
      <c r="R6" s="720"/>
      <c r="S6" s="720"/>
      <c r="T6" s="720"/>
      <c r="U6" s="720"/>
    </row>
    <row r="7" spans="2:38" ht="6.75" customHeight="1" thickBot="1" x14ac:dyDescent="0.3"/>
    <row r="8" spans="2:38" ht="22.5" customHeight="1" thickBot="1" x14ac:dyDescent="0.35">
      <c r="B8" s="805" t="s">
        <v>42</v>
      </c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  <c r="AF8" s="806"/>
      <c r="AG8" s="806"/>
      <c r="AH8" s="806"/>
      <c r="AI8" s="806"/>
      <c r="AJ8" s="806"/>
      <c r="AK8" s="806"/>
      <c r="AL8" s="807"/>
    </row>
    <row r="9" spans="2:38" s="4" customFormat="1" ht="16.5" customHeight="1" x14ac:dyDescent="0.25">
      <c r="B9" s="274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6"/>
      <c r="R9" s="808" t="s">
        <v>0</v>
      </c>
      <c r="S9" s="808"/>
      <c r="T9" s="808"/>
      <c r="U9" s="808"/>
      <c r="V9" s="808"/>
      <c r="W9" s="808"/>
      <c r="X9" s="808"/>
      <c r="Y9" s="808"/>
      <c r="Z9" s="808"/>
      <c r="AA9" s="808"/>
      <c r="AB9" s="808"/>
      <c r="AC9" s="808"/>
      <c r="AD9" s="808"/>
      <c r="AE9" s="808"/>
      <c r="AF9" s="808"/>
      <c r="AG9" s="808"/>
      <c r="AH9" s="808"/>
      <c r="AI9" s="808"/>
      <c r="AJ9" s="808"/>
      <c r="AK9" s="808"/>
      <c r="AL9" s="809"/>
    </row>
    <row r="10" spans="2:38" s="8" customFormat="1" ht="16.5" customHeight="1" thickBot="1" x14ac:dyDescent="0.25">
      <c r="B10" s="277" t="s">
        <v>1</v>
      </c>
      <c r="C10" s="811" t="s">
        <v>2</v>
      </c>
      <c r="D10" s="811"/>
      <c r="E10" s="811"/>
      <c r="F10" s="811"/>
      <c r="G10" s="811"/>
      <c r="H10" s="278" t="s">
        <v>3</v>
      </c>
      <c r="I10" s="811" t="s">
        <v>2</v>
      </c>
      <c r="J10" s="811"/>
      <c r="K10" s="811"/>
      <c r="L10" s="811"/>
      <c r="M10" s="811"/>
      <c r="N10" s="811" t="s">
        <v>4</v>
      </c>
      <c r="O10" s="811"/>
      <c r="P10" s="811"/>
      <c r="Q10" s="279"/>
      <c r="R10" s="278" t="s">
        <v>5</v>
      </c>
      <c r="S10" s="278" t="s">
        <v>2</v>
      </c>
      <c r="T10" s="280">
        <v>1</v>
      </c>
      <c r="U10" s="280">
        <v>2</v>
      </c>
      <c r="V10" s="280">
        <v>3</v>
      </c>
      <c r="W10" s="280">
        <v>4</v>
      </c>
      <c r="X10" s="280">
        <v>5</v>
      </c>
      <c r="Y10" s="280">
        <v>6</v>
      </c>
      <c r="Z10" s="280">
        <v>7</v>
      </c>
      <c r="AA10" s="280">
        <v>8</v>
      </c>
      <c r="AB10" s="280">
        <v>9</v>
      </c>
      <c r="AC10" s="280">
        <v>10</v>
      </c>
      <c r="AD10" s="280">
        <v>11</v>
      </c>
      <c r="AE10" s="280">
        <v>12</v>
      </c>
      <c r="AF10" s="280">
        <v>13</v>
      </c>
      <c r="AG10" s="280">
        <v>14</v>
      </c>
      <c r="AH10" s="280">
        <v>15</v>
      </c>
      <c r="AI10" s="280" t="s">
        <v>6</v>
      </c>
      <c r="AJ10" s="280" t="s">
        <v>7</v>
      </c>
      <c r="AK10" s="280" t="s">
        <v>8</v>
      </c>
      <c r="AL10" s="281" t="s">
        <v>9</v>
      </c>
    </row>
    <row r="11" spans="2:38" ht="19.5" customHeight="1" x14ac:dyDescent="0.25">
      <c r="B11" s="282">
        <v>1</v>
      </c>
      <c r="C11" s="812">
        <f>S11</f>
        <v>0</v>
      </c>
      <c r="D11" s="812"/>
      <c r="E11" s="812"/>
      <c r="F11" s="812"/>
      <c r="G11" s="812"/>
      <c r="H11" s="283"/>
      <c r="I11" s="812">
        <f>S12</f>
        <v>0</v>
      </c>
      <c r="J11" s="812"/>
      <c r="K11" s="812"/>
      <c r="L11" s="812"/>
      <c r="M11" s="812"/>
      <c r="N11" s="284" t="s">
        <v>1</v>
      </c>
      <c r="O11" s="285" t="s">
        <v>10</v>
      </c>
      <c r="P11" s="284" t="s">
        <v>1</v>
      </c>
      <c r="Q11" s="286"/>
      <c r="R11" s="287" t="s">
        <v>11</v>
      </c>
      <c r="S11" s="427"/>
      <c r="T11" s="288">
        <f>IF(N11="N",0,IF(N11=P11,1,IF(N11&gt;P11,3,IF(N11&lt;P11,1))))</f>
        <v>0</v>
      </c>
      <c r="U11" s="289" t="s">
        <v>10</v>
      </c>
      <c r="V11" s="289" t="s">
        <v>10</v>
      </c>
      <c r="W11" s="289" t="s">
        <v>10</v>
      </c>
      <c r="X11" s="289" t="s">
        <v>10</v>
      </c>
      <c r="Y11" s="290">
        <f>IF(N16="N",0,IF(N16=P16,1,IF(N16&gt;P16,3,IF(N16&lt;P16,1))))</f>
        <v>0</v>
      </c>
      <c r="Z11" s="289" t="s">
        <v>10</v>
      </c>
      <c r="AA11" s="289" t="s">
        <v>10</v>
      </c>
      <c r="AB11" s="290">
        <f>IF(N19="N",0,IF(N19=P19,1,IF(N19&gt;P19,3,IF(N19&lt;P19,1))))</f>
        <v>0</v>
      </c>
      <c r="AC11" s="289" t="s">
        <v>10</v>
      </c>
      <c r="AD11" s="289" t="s">
        <v>10</v>
      </c>
      <c r="AE11" s="290">
        <f>IF(N22="N",0,IF(N22=P22,1,IF(N22&gt;P22,3,IF(N22&lt;P22,1))))</f>
        <v>0</v>
      </c>
      <c r="AF11" s="289" t="s">
        <v>10</v>
      </c>
      <c r="AG11" s="290">
        <f>IF(N24="N",0,IF(N24=P24,1,IF(N24&gt;P24,3,IF(N24&lt;P24,1))))</f>
        <v>0</v>
      </c>
      <c r="AH11" s="291" t="s">
        <v>10</v>
      </c>
      <c r="AI11" s="292">
        <f>SUM(N11,N16,N19,N22,N24)</f>
        <v>0</v>
      </c>
      <c r="AJ11" s="293">
        <f>SUM(P11,P16,P19,P22,P24)</f>
        <v>0</v>
      </c>
      <c r="AK11" s="294">
        <f t="shared" ref="AK11:AK16" si="0">SUM(AI11,-AJ11)</f>
        <v>0</v>
      </c>
      <c r="AL11" s="295">
        <f t="shared" ref="AL11:AL16" si="1">SUM(T11:AH11)</f>
        <v>0</v>
      </c>
    </row>
    <row r="12" spans="2:38" ht="19.5" customHeight="1" x14ac:dyDescent="0.25">
      <c r="B12" s="296">
        <v>2</v>
      </c>
      <c r="C12" s="801">
        <f>S13</f>
        <v>0</v>
      </c>
      <c r="D12" s="801"/>
      <c r="E12" s="801"/>
      <c r="F12" s="801"/>
      <c r="G12" s="801"/>
      <c r="H12" s="297"/>
      <c r="I12" s="801">
        <f>S14</f>
        <v>0</v>
      </c>
      <c r="J12" s="801"/>
      <c r="K12" s="801"/>
      <c r="L12" s="801"/>
      <c r="M12" s="801"/>
      <c r="N12" s="298" t="s">
        <v>1</v>
      </c>
      <c r="O12" s="299" t="s">
        <v>10</v>
      </c>
      <c r="P12" s="298" t="s">
        <v>1</v>
      </c>
      <c r="Q12" s="286"/>
      <c r="R12" s="300" t="s">
        <v>12</v>
      </c>
      <c r="S12" s="301"/>
      <c r="T12" s="302">
        <f>IF(P11="N",0,IF(N11=P11,1,IF(N11&lt;P11,3,IF(N11&gt;P11,1))))</f>
        <v>0</v>
      </c>
      <c r="U12" s="303" t="s">
        <v>10</v>
      </c>
      <c r="V12" s="303" t="s">
        <v>10</v>
      </c>
      <c r="W12" s="304">
        <f>IF(N14="N",0,IF(N14=P14,1,IF(N14&gt;P14,3,IF(N14&lt;P14,1))))</f>
        <v>0</v>
      </c>
      <c r="X12" s="303" t="s">
        <v>10</v>
      </c>
      <c r="Y12" s="303" t="s">
        <v>10</v>
      </c>
      <c r="Z12" s="304">
        <f>IF(N17="N",0,IF(N17=P17,1,IF(N17&gt;P17,3,IF(N17&lt;P17,1))))</f>
        <v>0</v>
      </c>
      <c r="AA12" s="303" t="s">
        <v>10</v>
      </c>
      <c r="AB12" s="303" t="s">
        <v>10</v>
      </c>
      <c r="AC12" s="304">
        <f>IF(N20="N",0,IF(N20=P20,1,IF(N20&gt;P20,3,IF(N20&lt;P20,1))))</f>
        <v>0</v>
      </c>
      <c r="AD12" s="303" t="s">
        <v>10</v>
      </c>
      <c r="AE12" s="303" t="s">
        <v>10</v>
      </c>
      <c r="AF12" s="304">
        <f>IF(N23="N",0,IF(N23=P23,1,IF(N23&gt;P23,3,IF(N23&lt;P23,1))))</f>
        <v>0</v>
      </c>
      <c r="AG12" s="303" t="s">
        <v>10</v>
      </c>
      <c r="AH12" s="305" t="s">
        <v>10</v>
      </c>
      <c r="AI12" s="306">
        <f>SUM(P11,N14,N17,N20,N23)</f>
        <v>0</v>
      </c>
      <c r="AJ12" s="307">
        <f>SUM(N11,P14,P17,P20,P23)</f>
        <v>0</v>
      </c>
      <c r="AK12" s="308">
        <f t="shared" si="0"/>
        <v>0</v>
      </c>
      <c r="AL12" s="309">
        <f t="shared" si="1"/>
        <v>0</v>
      </c>
    </row>
    <row r="13" spans="2:38" ht="19.5" customHeight="1" x14ac:dyDescent="0.25">
      <c r="B13" s="310">
        <v>3</v>
      </c>
      <c r="C13" s="802">
        <f>S15</f>
        <v>0</v>
      </c>
      <c r="D13" s="803"/>
      <c r="E13" s="803"/>
      <c r="F13" s="803"/>
      <c r="G13" s="803"/>
      <c r="H13" s="311"/>
      <c r="I13" s="803">
        <f>S16</f>
        <v>0</v>
      </c>
      <c r="J13" s="803"/>
      <c r="K13" s="803"/>
      <c r="L13" s="803"/>
      <c r="M13" s="803"/>
      <c r="N13" s="312" t="s">
        <v>1</v>
      </c>
      <c r="O13" s="313" t="s">
        <v>10</v>
      </c>
      <c r="P13" s="312" t="s">
        <v>1</v>
      </c>
      <c r="Q13" s="286"/>
      <c r="R13" s="300" t="s">
        <v>13</v>
      </c>
      <c r="S13" s="301"/>
      <c r="T13" s="314" t="s">
        <v>10</v>
      </c>
      <c r="U13" s="304">
        <f>IF(N12="N",0,IF(N12=P12,1,IF(N12&gt;P12,3,IF(N12&lt;P12,1))))</f>
        <v>0</v>
      </c>
      <c r="V13" s="303" t="s">
        <v>10</v>
      </c>
      <c r="W13" s="304">
        <f>IF(P14="N",0,IF(N14=P14,1,IF(N14&lt;P14,3,IF(N14&gt;P14,1))))</f>
        <v>0</v>
      </c>
      <c r="X13" s="303" t="s">
        <v>10</v>
      </c>
      <c r="Y13" s="303" t="s">
        <v>10</v>
      </c>
      <c r="Z13" s="303" t="s">
        <v>10</v>
      </c>
      <c r="AA13" s="304">
        <f>IF(N18="N",0,IF(N18=P18,1,IF(N18&gt;P18,3,IF(N18&lt;P18,1))))</f>
        <v>0</v>
      </c>
      <c r="AB13" s="303" t="s">
        <v>10</v>
      </c>
      <c r="AC13" s="303" t="s">
        <v>10</v>
      </c>
      <c r="AD13" s="304">
        <f>IF(N21="N",0,IF(N21=P21,1,IF(N21&gt;P21,3,IF(N21&lt;P21,1))))</f>
        <v>0</v>
      </c>
      <c r="AE13" s="303" t="s">
        <v>10</v>
      </c>
      <c r="AF13" s="303" t="s">
        <v>10</v>
      </c>
      <c r="AG13" s="304">
        <f>IF(P24="N",0,IF(N24=P24,1,IF(N24&lt;P24,3,IF(N24&gt;P24,1))))</f>
        <v>0</v>
      </c>
      <c r="AH13" s="305" t="s">
        <v>10</v>
      </c>
      <c r="AI13" s="306">
        <f>SUM(N12,P14,N18,N21,P24)</f>
        <v>0</v>
      </c>
      <c r="AJ13" s="307">
        <f>SUM(P12,N14,P18,P21,N24)</f>
        <v>0</v>
      </c>
      <c r="AK13" s="308">
        <f t="shared" si="0"/>
        <v>0</v>
      </c>
      <c r="AL13" s="295">
        <f t="shared" si="1"/>
        <v>0</v>
      </c>
    </row>
    <row r="14" spans="2:38" ht="19.5" customHeight="1" x14ac:dyDescent="0.25">
      <c r="B14" s="296">
        <v>4</v>
      </c>
      <c r="C14" s="801">
        <f>S12</f>
        <v>0</v>
      </c>
      <c r="D14" s="801"/>
      <c r="E14" s="801"/>
      <c r="F14" s="801"/>
      <c r="G14" s="801"/>
      <c r="H14" s="297"/>
      <c r="I14" s="813">
        <f>S13</f>
        <v>0</v>
      </c>
      <c r="J14" s="801"/>
      <c r="K14" s="801"/>
      <c r="L14" s="801"/>
      <c r="M14" s="801"/>
      <c r="N14" s="298" t="s">
        <v>1</v>
      </c>
      <c r="O14" s="299" t="s">
        <v>10</v>
      </c>
      <c r="P14" s="298" t="s">
        <v>1</v>
      </c>
      <c r="Q14" s="286"/>
      <c r="R14" s="300" t="s">
        <v>14</v>
      </c>
      <c r="S14" s="301"/>
      <c r="T14" s="314" t="s">
        <v>10</v>
      </c>
      <c r="U14" s="304">
        <f>IF(P12="N",0,IF(N12=P12,1,IF(N12&lt;P12,3,IF(N12&gt;P12,1))))</f>
        <v>0</v>
      </c>
      <c r="V14" s="303" t="s">
        <v>10</v>
      </c>
      <c r="W14" s="303" t="s">
        <v>10</v>
      </c>
      <c r="X14" s="304">
        <f>IF(N15="N",0,IF(N15=P15,1,IF(N15&gt;P15,3,IF(N15&lt;P15,1))))</f>
        <v>0</v>
      </c>
      <c r="Y14" s="303" t="s">
        <v>10</v>
      </c>
      <c r="Z14" s="304">
        <f>IF(P17="N",0,IF(N17=P17,1,IF(N17&lt;P17,3,IF(N17&gt;P17,1))))</f>
        <v>0</v>
      </c>
      <c r="AA14" s="303" t="s">
        <v>10</v>
      </c>
      <c r="AB14" s="304">
        <f>IF(P19="N",0,IF(N19=P19,1,IF(N19&lt;P19,3,IF(N19&gt;P19,1))))</f>
        <v>0</v>
      </c>
      <c r="AC14" s="303" t="s">
        <v>10</v>
      </c>
      <c r="AD14" s="303" t="s">
        <v>10</v>
      </c>
      <c r="AE14" s="303" t="s">
        <v>10</v>
      </c>
      <c r="AF14" s="303" t="s">
        <v>10</v>
      </c>
      <c r="AG14" s="303" t="s">
        <v>10</v>
      </c>
      <c r="AH14" s="315">
        <f>IF(N25="N",0,IF(N25=P25,1,IF(N25&gt;P25,3,IF(N25&lt;P25,1))))</f>
        <v>0</v>
      </c>
      <c r="AI14" s="306">
        <f>SUM(P12,N15,P17,P19,N25)</f>
        <v>0</v>
      </c>
      <c r="AJ14" s="307">
        <f>SUM(N12,P15,N17,N19,P25)</f>
        <v>0</v>
      </c>
      <c r="AK14" s="308">
        <f t="shared" si="0"/>
        <v>0</v>
      </c>
      <c r="AL14" s="309">
        <f t="shared" si="1"/>
        <v>0</v>
      </c>
    </row>
    <row r="15" spans="2:38" ht="19.5" customHeight="1" x14ac:dyDescent="0.25">
      <c r="B15" s="310">
        <v>5</v>
      </c>
      <c r="C15" s="803">
        <f>S14</f>
        <v>0</v>
      </c>
      <c r="D15" s="803"/>
      <c r="E15" s="803"/>
      <c r="F15" s="803"/>
      <c r="G15" s="803"/>
      <c r="H15" s="311"/>
      <c r="I15" s="803">
        <f>S15</f>
        <v>0</v>
      </c>
      <c r="J15" s="803"/>
      <c r="K15" s="803"/>
      <c r="L15" s="803"/>
      <c r="M15" s="803"/>
      <c r="N15" s="312" t="s">
        <v>1</v>
      </c>
      <c r="O15" s="313" t="s">
        <v>10</v>
      </c>
      <c r="P15" s="312" t="s">
        <v>1</v>
      </c>
      <c r="Q15" s="286"/>
      <c r="R15" s="300" t="s">
        <v>15</v>
      </c>
      <c r="S15" s="301"/>
      <c r="T15" s="314" t="s">
        <v>10</v>
      </c>
      <c r="U15" s="303" t="s">
        <v>10</v>
      </c>
      <c r="V15" s="304">
        <f>IF(N13="N",0,IF(N13=P13,1,IF(N13&gt;P13,3,IF(N13&lt;P13,1))))</f>
        <v>0</v>
      </c>
      <c r="W15" s="303" t="s">
        <v>10</v>
      </c>
      <c r="X15" s="304">
        <f>IF(P15="N",0,IF(N15=P15,1,IF(N15&lt;P15,3,IF(N15&gt;P15,1))))</f>
        <v>0</v>
      </c>
      <c r="Y15" s="303" t="s">
        <v>10</v>
      </c>
      <c r="Z15" s="303" t="s">
        <v>10</v>
      </c>
      <c r="AA15" s="304">
        <f>IF(P18="N",0,IF(N18=P18,1,IF(N18&lt;P18,3,IF(N18&gt;P18,1))))</f>
        <v>0</v>
      </c>
      <c r="AB15" s="303" t="s">
        <v>10</v>
      </c>
      <c r="AC15" s="304">
        <f>IF(P20="N",0,IF(N20=P20,1,IF(N20&lt;P20,3,IF(N20&gt;P20,1))))</f>
        <v>0</v>
      </c>
      <c r="AD15" s="303" t="s">
        <v>10</v>
      </c>
      <c r="AE15" s="304">
        <f>IF(P22="N",0,IF(N22=P22,1,IF(N22&lt;P22,3,IF(N22&gt;P22,1))))</f>
        <v>0</v>
      </c>
      <c r="AF15" s="303" t="s">
        <v>10</v>
      </c>
      <c r="AG15" s="303" t="s">
        <v>10</v>
      </c>
      <c r="AH15" s="305" t="s">
        <v>10</v>
      </c>
      <c r="AI15" s="306">
        <f>SUM(N13,P15,P18,P20,P22)</f>
        <v>0</v>
      </c>
      <c r="AJ15" s="307">
        <f>SUM(P13,N15,N18,N20,N22)</f>
        <v>0</v>
      </c>
      <c r="AK15" s="308">
        <f t="shared" si="0"/>
        <v>0</v>
      </c>
      <c r="AL15" s="309">
        <f t="shared" si="1"/>
        <v>0</v>
      </c>
    </row>
    <row r="16" spans="2:38" ht="19.5" customHeight="1" thickBot="1" x14ac:dyDescent="0.3">
      <c r="B16" s="296">
        <v>6</v>
      </c>
      <c r="C16" s="801">
        <f>S11</f>
        <v>0</v>
      </c>
      <c r="D16" s="801"/>
      <c r="E16" s="801"/>
      <c r="F16" s="801"/>
      <c r="G16" s="801"/>
      <c r="H16" s="297"/>
      <c r="I16" s="801">
        <f>S16</f>
        <v>0</v>
      </c>
      <c r="J16" s="801"/>
      <c r="K16" s="801"/>
      <c r="L16" s="801"/>
      <c r="M16" s="801"/>
      <c r="N16" s="298" t="s">
        <v>1</v>
      </c>
      <c r="O16" s="299" t="s">
        <v>10</v>
      </c>
      <c r="P16" s="298" t="s">
        <v>1</v>
      </c>
      <c r="Q16" s="286"/>
      <c r="R16" s="316" t="s">
        <v>16</v>
      </c>
      <c r="S16" s="317"/>
      <c r="T16" s="318" t="s">
        <v>10</v>
      </c>
      <c r="U16" s="319"/>
      <c r="V16" s="320">
        <f>IF(P13="N",0,IF(N13=P13,1,IF(N13&lt;P13,3,IF(N13&gt;P13,1))))</f>
        <v>0</v>
      </c>
      <c r="W16" s="321" t="s">
        <v>10</v>
      </c>
      <c r="X16" s="321" t="s">
        <v>10</v>
      </c>
      <c r="Y16" s="320">
        <f>IF(P16="N",0,IF(N16=P16,1,IF(N16&lt;P16,3,IF(N16&gt;P16,1))))</f>
        <v>0</v>
      </c>
      <c r="Z16" s="321" t="s">
        <v>10</v>
      </c>
      <c r="AA16" s="321" t="s">
        <v>10</v>
      </c>
      <c r="AB16" s="321" t="s">
        <v>10</v>
      </c>
      <c r="AC16" s="321" t="s">
        <v>10</v>
      </c>
      <c r="AD16" s="320">
        <f>IF(P21="N",0,IF(N21=P21,1,IF(N21&lt;P21,3,IF(N21&gt;P21,1))))</f>
        <v>0</v>
      </c>
      <c r="AE16" s="321" t="s">
        <v>10</v>
      </c>
      <c r="AF16" s="320">
        <f>IF(P23="N",0,IF(N23=P23,1,IF(N23&lt;P23,3,IF(N23&gt;Z14,1))))</f>
        <v>0</v>
      </c>
      <c r="AG16" s="321" t="s">
        <v>10</v>
      </c>
      <c r="AH16" s="322">
        <f>IF(P25="N",0,IF(N25=P25,1,IF(N25&lt;P25,3,IF(N25&gt;P25,1))))</f>
        <v>0</v>
      </c>
      <c r="AI16" s="323">
        <f>SUM(P13,P16,P21,P23,P25)</f>
        <v>0</v>
      </c>
      <c r="AJ16" s="324">
        <f>SUM(N13,N16,N21,N23,N25)</f>
        <v>0</v>
      </c>
      <c r="AK16" s="325">
        <f t="shared" si="0"/>
        <v>0</v>
      </c>
      <c r="AL16" s="309">
        <f t="shared" si="1"/>
        <v>0</v>
      </c>
    </row>
    <row r="17" spans="1:51" ht="19.5" customHeight="1" x14ac:dyDescent="0.3">
      <c r="B17" s="310">
        <v>7</v>
      </c>
      <c r="C17" s="803">
        <f>S12</f>
        <v>0</v>
      </c>
      <c r="D17" s="803"/>
      <c r="E17" s="803"/>
      <c r="F17" s="803"/>
      <c r="G17" s="803"/>
      <c r="H17" s="311"/>
      <c r="I17" s="803">
        <f>S14</f>
        <v>0</v>
      </c>
      <c r="J17" s="803"/>
      <c r="K17" s="803"/>
      <c r="L17" s="803"/>
      <c r="M17" s="803"/>
      <c r="N17" s="312" t="s">
        <v>1</v>
      </c>
      <c r="O17" s="313" t="s">
        <v>10</v>
      </c>
      <c r="P17" s="312" t="s">
        <v>1</v>
      </c>
      <c r="Q17" s="286"/>
      <c r="R17" s="795"/>
      <c r="S17" s="796"/>
      <c r="T17" s="796"/>
      <c r="U17" s="796"/>
      <c r="V17" s="796"/>
      <c r="W17" s="796"/>
      <c r="X17" s="796"/>
      <c r="Y17" s="796"/>
      <c r="Z17" s="796"/>
      <c r="AA17" s="796"/>
      <c r="AB17" s="796"/>
      <c r="AC17" s="796"/>
      <c r="AD17" s="796"/>
      <c r="AE17" s="796"/>
      <c r="AF17" s="796"/>
      <c r="AG17" s="796"/>
      <c r="AH17" s="796"/>
      <c r="AI17" s="796"/>
      <c r="AJ17" s="796"/>
      <c r="AK17" s="796"/>
      <c r="AL17" s="797"/>
    </row>
    <row r="18" spans="1:51" ht="19.5" customHeight="1" x14ac:dyDescent="0.3">
      <c r="B18" s="296">
        <v>8</v>
      </c>
      <c r="C18" s="801">
        <f>S13</f>
        <v>0</v>
      </c>
      <c r="D18" s="801"/>
      <c r="E18" s="801"/>
      <c r="F18" s="801"/>
      <c r="G18" s="801"/>
      <c r="H18" s="297"/>
      <c r="I18" s="801">
        <f>S15</f>
        <v>0</v>
      </c>
      <c r="J18" s="801"/>
      <c r="K18" s="801"/>
      <c r="L18" s="801"/>
      <c r="M18" s="801"/>
      <c r="N18" s="298" t="s">
        <v>1</v>
      </c>
      <c r="O18" s="299" t="s">
        <v>10</v>
      </c>
      <c r="P18" s="298" t="s">
        <v>1</v>
      </c>
      <c r="Q18" s="286"/>
      <c r="R18" s="795"/>
      <c r="S18" s="796"/>
      <c r="T18" s="796"/>
      <c r="U18" s="796"/>
      <c r="V18" s="796"/>
      <c r="W18" s="796"/>
      <c r="X18" s="796"/>
      <c r="Y18" s="796"/>
      <c r="Z18" s="796"/>
      <c r="AA18" s="796"/>
      <c r="AB18" s="796"/>
      <c r="AC18" s="796"/>
      <c r="AD18" s="796"/>
      <c r="AE18" s="796"/>
      <c r="AF18" s="796"/>
      <c r="AG18" s="796"/>
      <c r="AH18" s="796"/>
      <c r="AI18" s="796"/>
      <c r="AJ18" s="796"/>
      <c r="AK18" s="796"/>
      <c r="AL18" s="797"/>
    </row>
    <row r="19" spans="1:51" ht="19.5" customHeight="1" x14ac:dyDescent="0.3">
      <c r="B19" s="310">
        <v>9</v>
      </c>
      <c r="C19" s="802">
        <f>S11</f>
        <v>0</v>
      </c>
      <c r="D19" s="803"/>
      <c r="E19" s="803"/>
      <c r="F19" s="803"/>
      <c r="G19" s="803"/>
      <c r="H19" s="311"/>
      <c r="I19" s="803">
        <f>S14</f>
        <v>0</v>
      </c>
      <c r="J19" s="803"/>
      <c r="K19" s="803"/>
      <c r="L19" s="803"/>
      <c r="M19" s="803"/>
      <c r="N19" s="312" t="s">
        <v>1</v>
      </c>
      <c r="O19" s="313" t="s">
        <v>10</v>
      </c>
      <c r="P19" s="312" t="s">
        <v>1</v>
      </c>
      <c r="Q19" s="286"/>
      <c r="R19" s="795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96"/>
      <c r="AK19" s="796"/>
      <c r="AL19" s="797"/>
    </row>
    <row r="20" spans="1:51" ht="19.5" customHeight="1" x14ac:dyDescent="0.3">
      <c r="B20" s="296">
        <v>10</v>
      </c>
      <c r="C20" s="801">
        <f>S12</f>
        <v>0</v>
      </c>
      <c r="D20" s="801"/>
      <c r="E20" s="801"/>
      <c r="F20" s="801"/>
      <c r="G20" s="801"/>
      <c r="H20" s="297"/>
      <c r="I20" s="801">
        <f>S15</f>
        <v>0</v>
      </c>
      <c r="J20" s="801"/>
      <c r="K20" s="801"/>
      <c r="L20" s="801"/>
      <c r="M20" s="801"/>
      <c r="N20" s="298" t="s">
        <v>1</v>
      </c>
      <c r="O20" s="299" t="s">
        <v>10</v>
      </c>
      <c r="P20" s="298" t="s">
        <v>1</v>
      </c>
      <c r="Q20" s="286"/>
      <c r="R20" s="795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797"/>
    </row>
    <row r="21" spans="1:51" ht="19.5" customHeight="1" x14ac:dyDescent="0.3">
      <c r="B21" s="310">
        <v>11</v>
      </c>
      <c r="C21" s="803">
        <f>S13</f>
        <v>0</v>
      </c>
      <c r="D21" s="803"/>
      <c r="E21" s="803"/>
      <c r="F21" s="803"/>
      <c r="G21" s="803"/>
      <c r="H21" s="311"/>
      <c r="I21" s="803">
        <f>S16</f>
        <v>0</v>
      </c>
      <c r="J21" s="803"/>
      <c r="K21" s="803"/>
      <c r="L21" s="803"/>
      <c r="M21" s="803"/>
      <c r="N21" s="312" t="s">
        <v>1</v>
      </c>
      <c r="O21" s="313" t="s">
        <v>10</v>
      </c>
      <c r="P21" s="312" t="s">
        <v>1</v>
      </c>
      <c r="Q21" s="286"/>
      <c r="R21" s="795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7"/>
    </row>
    <row r="22" spans="1:51" ht="19.5" customHeight="1" x14ac:dyDescent="0.3">
      <c r="B22" s="296">
        <v>12</v>
      </c>
      <c r="C22" s="801">
        <f>S11</f>
        <v>0</v>
      </c>
      <c r="D22" s="801"/>
      <c r="E22" s="801"/>
      <c r="F22" s="801"/>
      <c r="G22" s="801"/>
      <c r="H22" s="297"/>
      <c r="I22" s="801">
        <f>S15</f>
        <v>0</v>
      </c>
      <c r="J22" s="801"/>
      <c r="K22" s="801"/>
      <c r="L22" s="801"/>
      <c r="M22" s="801"/>
      <c r="N22" s="298" t="s">
        <v>1</v>
      </c>
      <c r="O22" s="299" t="s">
        <v>10</v>
      </c>
      <c r="P22" s="298" t="s">
        <v>1</v>
      </c>
      <c r="Q22" s="286"/>
      <c r="R22" s="795"/>
      <c r="S22" s="796"/>
      <c r="T22" s="796"/>
      <c r="U22" s="796"/>
      <c r="V22" s="796"/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796"/>
      <c r="AH22" s="796"/>
      <c r="AI22" s="796"/>
      <c r="AJ22" s="796"/>
      <c r="AK22" s="796"/>
      <c r="AL22" s="797"/>
    </row>
    <row r="23" spans="1:51" ht="19.5" customHeight="1" x14ac:dyDescent="0.3">
      <c r="B23" s="310">
        <v>13</v>
      </c>
      <c r="C23" s="803">
        <f>S12</f>
        <v>0</v>
      </c>
      <c r="D23" s="803"/>
      <c r="E23" s="803"/>
      <c r="F23" s="803"/>
      <c r="G23" s="803"/>
      <c r="H23" s="311"/>
      <c r="I23" s="803">
        <f>S16</f>
        <v>0</v>
      </c>
      <c r="J23" s="803"/>
      <c r="K23" s="803"/>
      <c r="L23" s="803"/>
      <c r="M23" s="803"/>
      <c r="N23" s="312" t="s">
        <v>1</v>
      </c>
      <c r="O23" s="299" t="s">
        <v>10</v>
      </c>
      <c r="P23" s="312" t="s">
        <v>1</v>
      </c>
      <c r="Q23" s="286"/>
      <c r="R23" s="795"/>
      <c r="S23" s="796"/>
      <c r="T23" s="796"/>
      <c r="U23" s="796"/>
      <c r="V23" s="796"/>
      <c r="W23" s="796"/>
      <c r="X23" s="796"/>
      <c r="Y23" s="796"/>
      <c r="Z23" s="796"/>
      <c r="AA23" s="796"/>
      <c r="AB23" s="796"/>
      <c r="AC23" s="796"/>
      <c r="AD23" s="796"/>
      <c r="AE23" s="796"/>
      <c r="AF23" s="796"/>
      <c r="AG23" s="796"/>
      <c r="AH23" s="796"/>
      <c r="AI23" s="796"/>
      <c r="AJ23" s="796"/>
      <c r="AK23" s="796"/>
      <c r="AL23" s="797"/>
    </row>
    <row r="24" spans="1:51" ht="19.5" customHeight="1" x14ac:dyDescent="0.3">
      <c r="B24" s="296">
        <v>14</v>
      </c>
      <c r="C24" s="801">
        <f>S11</f>
        <v>0</v>
      </c>
      <c r="D24" s="801"/>
      <c r="E24" s="801"/>
      <c r="F24" s="801"/>
      <c r="G24" s="801"/>
      <c r="H24" s="297"/>
      <c r="I24" s="801">
        <f>S13</f>
        <v>0</v>
      </c>
      <c r="J24" s="801"/>
      <c r="K24" s="801"/>
      <c r="L24" s="801"/>
      <c r="M24" s="801"/>
      <c r="N24" s="298" t="s">
        <v>1</v>
      </c>
      <c r="O24" s="313" t="s">
        <v>10</v>
      </c>
      <c r="P24" s="298" t="s">
        <v>1</v>
      </c>
      <c r="Q24" s="286"/>
      <c r="R24" s="795"/>
      <c r="S24" s="796"/>
      <c r="T24" s="796"/>
      <c r="U24" s="796"/>
      <c r="V24" s="796"/>
      <c r="W24" s="796"/>
      <c r="X24" s="796"/>
      <c r="Y24" s="796"/>
      <c r="Z24" s="796"/>
      <c r="AA24" s="796"/>
      <c r="AB24" s="796"/>
      <c r="AC24" s="796"/>
      <c r="AD24" s="796"/>
      <c r="AE24" s="796"/>
      <c r="AF24" s="796"/>
      <c r="AG24" s="796"/>
      <c r="AH24" s="796"/>
      <c r="AI24" s="796"/>
      <c r="AJ24" s="796"/>
      <c r="AK24" s="796"/>
      <c r="AL24" s="797"/>
    </row>
    <row r="25" spans="1:51" ht="19.5" customHeight="1" thickBot="1" x14ac:dyDescent="0.35">
      <c r="B25" s="326">
        <v>15</v>
      </c>
      <c r="C25" s="804">
        <f>S14</f>
        <v>0</v>
      </c>
      <c r="D25" s="804"/>
      <c r="E25" s="804"/>
      <c r="F25" s="804"/>
      <c r="G25" s="804"/>
      <c r="H25" s="327"/>
      <c r="I25" s="804">
        <f>S16</f>
        <v>0</v>
      </c>
      <c r="J25" s="804"/>
      <c r="K25" s="804"/>
      <c r="L25" s="804"/>
      <c r="M25" s="804"/>
      <c r="N25" s="328" t="s">
        <v>1</v>
      </c>
      <c r="O25" s="329" t="s">
        <v>10</v>
      </c>
      <c r="P25" s="328" t="s">
        <v>1</v>
      </c>
      <c r="Q25" s="330"/>
      <c r="R25" s="798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800"/>
    </row>
    <row r="26" spans="1:51" ht="16.5" customHeight="1" thickBot="1" x14ac:dyDescent="0.3">
      <c r="S26" s="64"/>
    </row>
    <row r="27" spans="1:51" ht="22.5" customHeight="1" thickBot="1" x14ac:dyDescent="0.3">
      <c r="B27" s="875" t="s">
        <v>53</v>
      </c>
      <c r="C27" s="876"/>
      <c r="D27" s="876"/>
      <c r="E27" s="876"/>
      <c r="F27" s="876"/>
      <c r="G27" s="876"/>
      <c r="H27" s="876"/>
      <c r="I27" s="876"/>
      <c r="J27" s="876"/>
      <c r="K27" s="876"/>
      <c r="L27" s="876"/>
      <c r="M27" s="876"/>
      <c r="N27" s="876"/>
      <c r="O27" s="876"/>
      <c r="P27" s="876"/>
      <c r="Q27" s="876"/>
      <c r="R27" s="876"/>
      <c r="S27" s="876"/>
      <c r="T27" s="876"/>
      <c r="U27" s="876"/>
      <c r="V27" s="876"/>
      <c r="W27" s="876"/>
      <c r="X27" s="876"/>
      <c r="Y27" s="876"/>
      <c r="Z27" s="876"/>
      <c r="AA27" s="876"/>
      <c r="AB27" s="876"/>
      <c r="AC27" s="876"/>
      <c r="AD27" s="876"/>
      <c r="AE27" s="876"/>
      <c r="AF27" s="876"/>
      <c r="AG27" s="876"/>
      <c r="AH27" s="876"/>
      <c r="AI27" s="876"/>
      <c r="AJ27" s="876"/>
      <c r="AK27" s="876"/>
      <c r="AL27" s="876"/>
      <c r="AM27" s="876"/>
      <c r="AN27" s="876"/>
      <c r="AO27" s="876"/>
      <c r="AP27" s="876"/>
      <c r="AQ27" s="876"/>
      <c r="AR27" s="876"/>
      <c r="AS27" s="876"/>
      <c r="AT27" s="876"/>
      <c r="AU27" s="876"/>
      <c r="AV27" s="876"/>
      <c r="AW27" s="876"/>
      <c r="AX27" s="876"/>
      <c r="AY27" s="877"/>
    </row>
    <row r="28" spans="1:51" ht="22.5" customHeight="1" thickBot="1" x14ac:dyDescent="0.35">
      <c r="A28" s="4"/>
      <c r="B28" s="878" t="s">
        <v>43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2"/>
      <c r="R28" s="332"/>
      <c r="S28" s="333"/>
      <c r="T28" s="880" t="s">
        <v>44</v>
      </c>
      <c r="U28" s="881"/>
      <c r="V28" s="881"/>
      <c r="W28" s="881"/>
      <c r="X28" s="881"/>
      <c r="Y28" s="881"/>
      <c r="Z28" s="881"/>
      <c r="AA28" s="881"/>
      <c r="AB28" s="881"/>
      <c r="AC28" s="881"/>
      <c r="AD28" s="881"/>
      <c r="AE28" s="881"/>
      <c r="AF28" s="881"/>
      <c r="AG28" s="881"/>
      <c r="AH28" s="881"/>
      <c r="AI28" s="881"/>
      <c r="AJ28" s="881"/>
      <c r="AK28" s="881"/>
      <c r="AL28" s="881"/>
      <c r="AM28" s="881"/>
      <c r="AN28" s="881"/>
      <c r="AO28" s="881"/>
      <c r="AP28" s="881"/>
      <c r="AQ28" s="881"/>
      <c r="AR28" s="881"/>
      <c r="AS28" s="881"/>
      <c r="AT28" s="881"/>
      <c r="AU28" s="882"/>
      <c r="AV28" s="880" t="s">
        <v>0</v>
      </c>
      <c r="AW28" s="881"/>
      <c r="AX28" s="881"/>
      <c r="AY28" s="882"/>
    </row>
    <row r="29" spans="1:51" ht="22.5" customHeight="1" thickBot="1" x14ac:dyDescent="0.35">
      <c r="A29" s="8"/>
      <c r="B29" s="879"/>
      <c r="C29" s="874" t="s">
        <v>2</v>
      </c>
      <c r="D29" s="874"/>
      <c r="E29" s="874"/>
      <c r="F29" s="874"/>
      <c r="G29" s="874"/>
      <c r="H29" s="334" t="s">
        <v>3</v>
      </c>
      <c r="I29" s="874" t="s">
        <v>2</v>
      </c>
      <c r="J29" s="874"/>
      <c r="K29" s="874"/>
      <c r="L29" s="874"/>
      <c r="M29" s="874"/>
      <c r="N29" s="874" t="s">
        <v>4</v>
      </c>
      <c r="O29" s="874"/>
      <c r="P29" s="874"/>
      <c r="Q29" s="335"/>
      <c r="R29" s="334"/>
      <c r="S29" s="334" t="s">
        <v>45</v>
      </c>
      <c r="T29" s="336">
        <v>1</v>
      </c>
      <c r="U29" s="336">
        <v>2</v>
      </c>
      <c r="V29" s="336">
        <v>3</v>
      </c>
      <c r="W29" s="336">
        <v>4</v>
      </c>
      <c r="X29" s="336">
        <v>5</v>
      </c>
      <c r="Y29" s="336">
        <v>6</v>
      </c>
      <c r="Z29" s="336">
        <v>7</v>
      </c>
      <c r="AA29" s="336">
        <v>8</v>
      </c>
      <c r="AB29" s="336">
        <v>9</v>
      </c>
      <c r="AC29" s="336">
        <v>10</v>
      </c>
      <c r="AD29" s="336">
        <v>11</v>
      </c>
      <c r="AE29" s="336">
        <v>12</v>
      </c>
      <c r="AF29" s="336">
        <v>13</v>
      </c>
      <c r="AG29" s="336">
        <v>14</v>
      </c>
      <c r="AH29" s="336">
        <v>15</v>
      </c>
      <c r="AI29" s="336">
        <v>16</v>
      </c>
      <c r="AJ29" s="336">
        <v>17</v>
      </c>
      <c r="AK29" s="336">
        <v>18</v>
      </c>
      <c r="AL29" s="336">
        <v>19</v>
      </c>
      <c r="AM29" s="336">
        <v>20</v>
      </c>
      <c r="AN29" s="336">
        <v>21</v>
      </c>
      <c r="AO29" s="336">
        <v>22</v>
      </c>
      <c r="AP29" s="336">
        <v>23</v>
      </c>
      <c r="AQ29" s="336">
        <v>24</v>
      </c>
      <c r="AR29" s="336">
        <v>25</v>
      </c>
      <c r="AS29" s="336">
        <v>26</v>
      </c>
      <c r="AT29" s="336">
        <v>27</v>
      </c>
      <c r="AU29" s="336">
        <v>28</v>
      </c>
      <c r="AV29" s="336" t="s">
        <v>6</v>
      </c>
      <c r="AW29" s="336" t="s">
        <v>7</v>
      </c>
      <c r="AX29" s="336" t="s">
        <v>8</v>
      </c>
      <c r="AY29" s="336" t="s">
        <v>46</v>
      </c>
    </row>
    <row r="30" spans="1:51" ht="22.5" customHeight="1" x14ac:dyDescent="0.3">
      <c r="B30" s="337">
        <v>1</v>
      </c>
      <c r="C30" s="887">
        <f>S30</f>
        <v>0</v>
      </c>
      <c r="D30" s="887"/>
      <c r="E30" s="887"/>
      <c r="F30" s="887"/>
      <c r="G30" s="888"/>
      <c r="H30" s="338"/>
      <c r="I30" s="889">
        <f>S31</f>
        <v>0</v>
      </c>
      <c r="J30" s="887"/>
      <c r="K30" s="887"/>
      <c r="L30" s="887"/>
      <c r="M30" s="887"/>
      <c r="N30" s="339" t="s">
        <v>1</v>
      </c>
      <c r="O30" s="340" t="s">
        <v>10</v>
      </c>
      <c r="P30" s="341" t="s">
        <v>1</v>
      </c>
      <c r="Q30" s="342"/>
      <c r="R30" s="343" t="s">
        <v>11</v>
      </c>
      <c r="S30" s="428"/>
      <c r="T30" s="344">
        <f>IF(N30="N",0,IF(N30=P30,1,IF(N30&gt;P30,3,IF(N30&lt;P30,1))))</f>
        <v>0</v>
      </c>
      <c r="U30" s="340" t="s">
        <v>10</v>
      </c>
      <c r="V30" s="340" t="s">
        <v>10</v>
      </c>
      <c r="W30" s="340" t="s">
        <v>10</v>
      </c>
      <c r="X30" s="345">
        <f>IF(N34="N",0,IF(N34=P34,1,IF(N34&gt;P34,3,IF(N34&lt;P34,1))))</f>
        <v>0</v>
      </c>
      <c r="Y30" s="340" t="s">
        <v>10</v>
      </c>
      <c r="Z30" s="340" t="s">
        <v>10</v>
      </c>
      <c r="AA30" s="340" t="s">
        <v>10</v>
      </c>
      <c r="AB30" s="345">
        <f>IF(N38="N",0,IF(N38=P38,1,IF(N38&gt;P38,3,IF(N38&lt;P38,1))))</f>
        <v>0</v>
      </c>
      <c r="AC30" s="340" t="s">
        <v>10</v>
      </c>
      <c r="AD30" s="340" t="s">
        <v>10</v>
      </c>
      <c r="AE30" s="340" t="s">
        <v>10</v>
      </c>
      <c r="AF30" s="340" t="s">
        <v>10</v>
      </c>
      <c r="AG30" s="345">
        <f>IF(N43="N",0,IF(N43=P43,1,IF(N43&gt;P43,3,IF(N43&lt;P43,1))))</f>
        <v>0</v>
      </c>
      <c r="AH30" s="340" t="s">
        <v>10</v>
      </c>
      <c r="AI30" s="340" t="s">
        <v>10</v>
      </c>
      <c r="AJ30" s="340" t="s">
        <v>10</v>
      </c>
      <c r="AK30" s="345">
        <f>IF(N47="N",0,IF(N47=P47,1,IF(N47&gt;P47,3,IF(N47&lt;P47,1))))</f>
        <v>0</v>
      </c>
      <c r="AL30" s="340" t="s">
        <v>10</v>
      </c>
      <c r="AM30" s="345">
        <f>IF(N49="N",0,IF(N49=P49,1,IF(N49&gt;P49,3,IF(N49&lt;P49,))))</f>
        <v>0</v>
      </c>
      <c r="AN30" s="340" t="s">
        <v>10</v>
      </c>
      <c r="AO30" s="340" t="s">
        <v>10</v>
      </c>
      <c r="AP30" s="345">
        <f>IF(N52="N",0,IF(N52=P52,1,IF(N52&gt;P52,3,IF(N52&lt;P52,1))))</f>
        <v>0</v>
      </c>
      <c r="AQ30" s="340" t="s">
        <v>10</v>
      </c>
      <c r="AR30" s="340" t="s">
        <v>10</v>
      </c>
      <c r="AS30" s="345">
        <f>IF(N55="N",0,IF(N55=P55,1,IF(N55&gt;P55,3,IF(N55&lt;P55,1))))</f>
        <v>0</v>
      </c>
      <c r="AT30" s="340" t="s">
        <v>10</v>
      </c>
      <c r="AU30" s="346" t="s">
        <v>10</v>
      </c>
      <c r="AV30" s="347">
        <f>SUM(N30,N34,N38,N43,N47,N49,N52,N55)</f>
        <v>0</v>
      </c>
      <c r="AW30" s="348">
        <f>SUM(P30,P34,P38,P43,P47,P49,P52,P55)</f>
        <v>0</v>
      </c>
      <c r="AX30" s="349">
        <f t="shared" ref="AX30:AX35" si="2">SUM(AV30,-AW30)</f>
        <v>0</v>
      </c>
      <c r="AY30" s="350">
        <f>SUM(T30:AP30)</f>
        <v>0</v>
      </c>
    </row>
    <row r="31" spans="1:51" ht="22.5" customHeight="1" x14ac:dyDescent="0.3">
      <c r="B31" s="351">
        <v>2</v>
      </c>
      <c r="C31" s="883">
        <f>S32</f>
        <v>0</v>
      </c>
      <c r="D31" s="883"/>
      <c r="E31" s="883"/>
      <c r="F31" s="883"/>
      <c r="G31" s="884"/>
      <c r="H31" s="352"/>
      <c r="I31" s="886">
        <f>S33</f>
        <v>0</v>
      </c>
      <c r="J31" s="883"/>
      <c r="K31" s="883"/>
      <c r="L31" s="883"/>
      <c r="M31" s="883"/>
      <c r="N31" s="353" t="s">
        <v>1</v>
      </c>
      <c r="O31" s="354" t="s">
        <v>10</v>
      </c>
      <c r="P31" s="355" t="s">
        <v>1</v>
      </c>
      <c r="Q31" s="342"/>
      <c r="R31" s="356" t="s">
        <v>12</v>
      </c>
      <c r="S31" s="357"/>
      <c r="T31" s="358">
        <f>IF(P30="N",0,IF(N30=P30,1,IF(N30&lt;P30,3,IF(N30&gt;P30,1))))</f>
        <v>0</v>
      </c>
      <c r="U31" s="354" t="s">
        <v>10</v>
      </c>
      <c r="V31" s="354" t="s">
        <v>10</v>
      </c>
      <c r="W31" s="354" t="s">
        <v>10</v>
      </c>
      <c r="X31" s="354" t="s">
        <v>10</v>
      </c>
      <c r="Y31" s="359">
        <f>IF(N35="N",0,IF(N35=P35,1,IF(N35&gt;P35,3,IF(N35&lt;P35,1))))</f>
        <v>0</v>
      </c>
      <c r="Z31" s="354" t="s">
        <v>10</v>
      </c>
      <c r="AA31" s="354" t="s">
        <v>10</v>
      </c>
      <c r="AB31" s="354" t="s">
        <v>10</v>
      </c>
      <c r="AC31" s="359">
        <f>IF(N39="N",0,IF(N39=P39,1,IF(N39&gt;P39,3,IF(N39&lt;P39,1))))</f>
        <v>0</v>
      </c>
      <c r="AD31" s="354" t="s">
        <v>10</v>
      </c>
      <c r="AE31" s="354" t="s">
        <v>10</v>
      </c>
      <c r="AF31" s="354" t="s">
        <v>10</v>
      </c>
      <c r="AG31" s="354" t="s">
        <v>10</v>
      </c>
      <c r="AH31" s="359">
        <f>IF(N44="N",0,IF(N44=P44,1,IF(N44&gt;P44,3,IF(N44&lt;P44,1))))</f>
        <v>0</v>
      </c>
      <c r="AI31" s="354" t="s">
        <v>10</v>
      </c>
      <c r="AJ31" s="354" t="s">
        <v>10</v>
      </c>
      <c r="AK31" s="354" t="s">
        <v>10</v>
      </c>
      <c r="AL31" s="359">
        <f>IF(N48="N",0,IF(N48=P48,1,IF(N48&gt;P48,3,IF(N48&lt;P48,1))))</f>
        <v>0</v>
      </c>
      <c r="AM31" s="354" t="s">
        <v>10</v>
      </c>
      <c r="AN31" s="354" t="s">
        <v>10</v>
      </c>
      <c r="AO31" s="359">
        <f>IF(N51="N",0,IF(N51=P51,1,IF(N51&gt;P51,3,IF(N51&lt;P51,1))))</f>
        <v>0</v>
      </c>
      <c r="AP31" s="354" t="s">
        <v>10</v>
      </c>
      <c r="AQ31" s="354" t="s">
        <v>10</v>
      </c>
      <c r="AR31" s="354" t="s">
        <v>10</v>
      </c>
      <c r="AS31" s="354" t="s">
        <v>10</v>
      </c>
      <c r="AT31" s="359">
        <f>IF(N56="N",0,IF(N56=P56,1,IF(N56&gt;P56,3,IF(N56&lt;P56,1))))</f>
        <v>0</v>
      </c>
      <c r="AU31" s="360" t="s">
        <v>10</v>
      </c>
      <c r="AV31" s="361">
        <f>SUM(P30,N35,N39,N44,N48,N51,N56)</f>
        <v>0</v>
      </c>
      <c r="AW31" s="362">
        <f>SUM(N30,P35,P39,P44,P48,P51,P56)</f>
        <v>0</v>
      </c>
      <c r="AX31" s="363">
        <f t="shared" si="2"/>
        <v>0</v>
      </c>
      <c r="AY31" s="364">
        <f t="shared" ref="AY31:AY37" si="3">SUM(T31:AU31)</f>
        <v>0</v>
      </c>
    </row>
    <row r="32" spans="1:51" ht="22.5" customHeight="1" x14ac:dyDescent="0.3">
      <c r="B32" s="351">
        <v>3</v>
      </c>
      <c r="C32" s="890">
        <f>S34</f>
        <v>0</v>
      </c>
      <c r="D32" s="883"/>
      <c r="E32" s="883"/>
      <c r="F32" s="883"/>
      <c r="G32" s="884"/>
      <c r="H32" s="365"/>
      <c r="I32" s="886">
        <f>S35</f>
        <v>0</v>
      </c>
      <c r="J32" s="883"/>
      <c r="K32" s="883"/>
      <c r="L32" s="883"/>
      <c r="M32" s="883"/>
      <c r="N32" s="353" t="s">
        <v>1</v>
      </c>
      <c r="O32" s="354" t="s">
        <v>10</v>
      </c>
      <c r="P32" s="355" t="s">
        <v>1</v>
      </c>
      <c r="Q32" s="342"/>
      <c r="R32" s="366" t="s">
        <v>13</v>
      </c>
      <c r="S32" s="367"/>
      <c r="T32" s="368" t="s">
        <v>10</v>
      </c>
      <c r="U32" s="359">
        <f>IF(N31="N",0,IF(N31=P31,1,IF(N31&gt;P31,3,IF(N31&lt;P31,1))))</f>
        <v>0</v>
      </c>
      <c r="V32" s="354" t="s">
        <v>10</v>
      </c>
      <c r="W32" s="354" t="s">
        <v>10</v>
      </c>
      <c r="X32" s="354" t="s">
        <v>10</v>
      </c>
      <c r="Y32" s="354" t="s">
        <v>10</v>
      </c>
      <c r="Z32" s="359">
        <f>IF(N36="N",0,IF(N36=P36,1,IF(N36&gt;P36,3,IF(N36&lt;P36,1))))</f>
        <v>0</v>
      </c>
      <c r="AA32" s="354" t="s">
        <v>10</v>
      </c>
      <c r="AB32" s="354" t="s">
        <v>10</v>
      </c>
      <c r="AC32" s="354" t="s">
        <v>10</v>
      </c>
      <c r="AD32" s="359">
        <f>IF(N40="N",0,IF(N40=P40,1,IF(N40&gt;P40,3,IF(N40&lt;P40,1))))</f>
        <v>0</v>
      </c>
      <c r="AE32" s="354" t="s">
        <v>10</v>
      </c>
      <c r="AF32" s="354" t="s">
        <v>10</v>
      </c>
      <c r="AG32" s="354" t="s">
        <v>10</v>
      </c>
      <c r="AH32" s="359">
        <f>IF(P44="N",0,IF(N44=P44,1,IF(N44&lt;P44,3,IF(N44&gt;P44,1))))</f>
        <v>0</v>
      </c>
      <c r="AI32" s="354" t="s">
        <v>10</v>
      </c>
      <c r="AJ32" s="354" t="s">
        <v>10</v>
      </c>
      <c r="AK32" s="359">
        <f>IF(P47="N",0,IF(N47=P47,1,IF(N47&lt;P47,3,IF(N47&gt;P47,1))))</f>
        <v>0</v>
      </c>
      <c r="AL32" s="354" t="s">
        <v>10</v>
      </c>
      <c r="AM32" s="354" t="s">
        <v>10</v>
      </c>
      <c r="AN32" s="354" t="s">
        <v>10</v>
      </c>
      <c r="AO32" s="354" t="s">
        <v>10</v>
      </c>
      <c r="AP32" s="354" t="s">
        <v>10</v>
      </c>
      <c r="AQ32" s="359">
        <f>IF(N53="N",0,IF(N53=P53,1,IF(N53&gt;P53,3,IF(N53&lt;P53,1))))</f>
        <v>0</v>
      </c>
      <c r="AR32" s="354" t="s">
        <v>10</v>
      </c>
      <c r="AS32" s="354" t="s">
        <v>10</v>
      </c>
      <c r="AT32" s="354" t="s">
        <v>10</v>
      </c>
      <c r="AU32" s="360" t="s">
        <v>10</v>
      </c>
      <c r="AV32" s="369">
        <f>SUM(N31,N36,P47,N40,P44,N49,N53)</f>
        <v>0</v>
      </c>
      <c r="AW32" s="370">
        <f>SUM(P31,P36,N47,P40,N44,P49,P53)</f>
        <v>0</v>
      </c>
      <c r="AX32" s="371">
        <f t="shared" si="2"/>
        <v>0</v>
      </c>
      <c r="AY32" s="372">
        <f t="shared" si="3"/>
        <v>0</v>
      </c>
    </row>
    <row r="33" spans="2:51" ht="22.5" customHeight="1" x14ac:dyDescent="0.3">
      <c r="B33" s="351">
        <v>4</v>
      </c>
      <c r="C33" s="883">
        <f>S36</f>
        <v>0</v>
      </c>
      <c r="D33" s="883"/>
      <c r="E33" s="883"/>
      <c r="F33" s="883"/>
      <c r="G33" s="884"/>
      <c r="H33" s="352"/>
      <c r="I33" s="885">
        <f>S37</f>
        <v>0</v>
      </c>
      <c r="J33" s="883"/>
      <c r="K33" s="883"/>
      <c r="L33" s="883"/>
      <c r="M33" s="883"/>
      <c r="N33" s="353" t="s">
        <v>1</v>
      </c>
      <c r="O33" s="354" t="s">
        <v>10</v>
      </c>
      <c r="P33" s="355" t="s">
        <v>1</v>
      </c>
      <c r="Q33" s="342"/>
      <c r="R33" s="356" t="s">
        <v>14</v>
      </c>
      <c r="S33" s="357"/>
      <c r="T33" s="368" t="s">
        <v>10</v>
      </c>
      <c r="U33" s="359">
        <f>IF(P31="N",0,IF(N31=P31,1,IF(N31&lt;P31,3,IF(N31&gt;P31,1))))</f>
        <v>0</v>
      </c>
      <c r="V33" s="354" t="s">
        <v>10</v>
      </c>
      <c r="W33" s="354" t="s">
        <v>10</v>
      </c>
      <c r="X33" s="354" t="s">
        <v>10</v>
      </c>
      <c r="Y33" s="354" t="s">
        <v>10</v>
      </c>
      <c r="Z33" s="354" t="s">
        <v>10</v>
      </c>
      <c r="AA33" s="359">
        <f>IF(N37="N",0,IF(N37=P37,1,IF(N37&lt;P37,3,IF(N37&gt;P37,1))))</f>
        <v>0</v>
      </c>
      <c r="AB33" s="354" t="s">
        <v>10</v>
      </c>
      <c r="AC33" s="354" t="s">
        <v>10</v>
      </c>
      <c r="AD33" s="354" t="s">
        <v>10</v>
      </c>
      <c r="AE33" s="359">
        <f>IF(N41="N",0,IF(N41=P41,1,IF(N41&gt;P41,3,IF(N41&lt;P41,1))))</f>
        <v>0</v>
      </c>
      <c r="AF33" s="354" t="s">
        <v>10</v>
      </c>
      <c r="AG33" s="354" t="s">
        <v>10</v>
      </c>
      <c r="AH33" s="354" t="s">
        <v>10</v>
      </c>
      <c r="AI33" s="359">
        <f>IF(N45="N",0,IF(N45=P45,1,IF(N45&gt;P45,3,IF(N45&lt;P45,1))))</f>
        <v>0</v>
      </c>
      <c r="AJ33" s="354" t="s">
        <v>10</v>
      </c>
      <c r="AK33" s="354" t="s">
        <v>10</v>
      </c>
      <c r="AL33" s="359">
        <f>IF(P48="N",0,IF(N48=P48,1,IF(N48&lt;P48,3,IF(N48&gt;P48,1))))</f>
        <v>0</v>
      </c>
      <c r="AM33" s="354" t="s">
        <v>10</v>
      </c>
      <c r="AN33" s="354" t="s">
        <v>10</v>
      </c>
      <c r="AO33" s="354" t="s">
        <v>10</v>
      </c>
      <c r="AP33" s="359">
        <f>IF(P52="N",0,IF(N52=P52,1,IF(N52&lt;P52,3,IF(N52&gt;P52,1))))</f>
        <v>0</v>
      </c>
      <c r="AQ33" s="354" t="s">
        <v>10</v>
      </c>
      <c r="AR33" s="359">
        <f>IF(N54="N",0,IF(N54=P54,1,IF(N54&gt;P54,3,IF(N54&lt;P54,1))))</f>
        <v>0</v>
      </c>
      <c r="AS33" s="354" t="s">
        <v>10</v>
      </c>
      <c r="AT33" s="354" t="s">
        <v>10</v>
      </c>
      <c r="AU33" s="360" t="s">
        <v>10</v>
      </c>
      <c r="AV33" s="361">
        <f>SUM(P31,N37,N41,P48,N45,P52,N54)</f>
        <v>0</v>
      </c>
      <c r="AW33" s="362">
        <f>SUM(N31,P37,P41,P45,N48,N52,P54)</f>
        <v>0</v>
      </c>
      <c r="AX33" s="363">
        <f t="shared" si="2"/>
        <v>0</v>
      </c>
      <c r="AY33" s="364">
        <f t="shared" si="3"/>
        <v>0</v>
      </c>
    </row>
    <row r="34" spans="2:51" ht="22.5" customHeight="1" x14ac:dyDescent="0.3">
      <c r="B34" s="351">
        <v>5</v>
      </c>
      <c r="C34" s="883">
        <f>S30</f>
        <v>0</v>
      </c>
      <c r="D34" s="883"/>
      <c r="E34" s="883"/>
      <c r="F34" s="883"/>
      <c r="G34" s="884"/>
      <c r="H34" s="365"/>
      <c r="I34" s="886">
        <f>S34</f>
        <v>0</v>
      </c>
      <c r="J34" s="883"/>
      <c r="K34" s="883"/>
      <c r="L34" s="883"/>
      <c r="M34" s="883"/>
      <c r="N34" s="353" t="s">
        <v>1</v>
      </c>
      <c r="O34" s="354" t="s">
        <v>10</v>
      </c>
      <c r="P34" s="355" t="s">
        <v>1</v>
      </c>
      <c r="Q34" s="342"/>
      <c r="R34" s="366" t="s">
        <v>15</v>
      </c>
      <c r="S34" s="367"/>
      <c r="T34" s="368" t="s">
        <v>10</v>
      </c>
      <c r="U34" s="354" t="s">
        <v>10</v>
      </c>
      <c r="V34" s="359">
        <f>IF(N32="N",0,IF(N32=P32,1,IF(N32&gt;P32,3,IF(N32&lt;P32,1))))</f>
        <v>0</v>
      </c>
      <c r="W34" s="354" t="s">
        <v>10</v>
      </c>
      <c r="X34" s="359">
        <f>IF(P34="N",0,IF(N34=P34,1,IF(N34&lt;P34,3,IF(N34&gt;P34,1))))</f>
        <v>0</v>
      </c>
      <c r="Y34" s="354" t="s">
        <v>10</v>
      </c>
      <c r="Z34" s="354" t="s">
        <v>10</v>
      </c>
      <c r="AA34" s="354" t="s">
        <v>10</v>
      </c>
      <c r="AB34" s="354" t="s">
        <v>10</v>
      </c>
      <c r="AC34" s="354" t="s">
        <v>10</v>
      </c>
      <c r="AD34" s="354" t="s">
        <v>10</v>
      </c>
      <c r="AE34" s="359">
        <f>IF(P41="N",0,IF(N41=P41,1,IF(N41&lt;P41,3,IF(N41&gt;P41,1))))</f>
        <v>0</v>
      </c>
      <c r="AF34" s="354" t="s">
        <v>10</v>
      </c>
      <c r="AG34" s="354" t="s">
        <v>10</v>
      </c>
      <c r="AH34" s="354" t="s">
        <v>10</v>
      </c>
      <c r="AI34" s="354" t="s">
        <v>10</v>
      </c>
      <c r="AJ34" s="359">
        <f>IF(N46="N",0,IF(N46=P46,1,IF(N46&gt;P46,3,IF(N46&lt;P46,1))))</f>
        <v>0</v>
      </c>
      <c r="AK34" s="354" t="s">
        <v>10</v>
      </c>
      <c r="AL34" s="354" t="s">
        <v>10</v>
      </c>
      <c r="AM34" s="354" t="s">
        <v>10</v>
      </c>
      <c r="AN34" s="359">
        <f>IF(N50="N",0,IF(N50=P50,1,IF(N50&gt;P50,3,IF(N50&lt;P50,1))))</f>
        <v>0</v>
      </c>
      <c r="AO34" s="354" t="s">
        <v>10</v>
      </c>
      <c r="AP34" s="354" t="s">
        <v>10</v>
      </c>
      <c r="AQ34" s="359">
        <f>IF(P53="N",0,IF(N53=P53,1,IF(N53&lt;P53,3,IF(N53&gt;P53,1))))</f>
        <v>0</v>
      </c>
      <c r="AR34" s="354" t="s">
        <v>10</v>
      </c>
      <c r="AS34" s="354" t="s">
        <v>10</v>
      </c>
      <c r="AT34" s="359">
        <f>IF(P56="N",0,IF(N56=P56,1,IF(N56&lt;P56,3,IF(N56&gt;P56,1))))</f>
        <v>0</v>
      </c>
      <c r="AU34" s="360" t="s">
        <v>10</v>
      </c>
      <c r="AV34" s="369">
        <f>SUM(N32,P34,N46,N50,P41,P53,P56)</f>
        <v>0</v>
      </c>
      <c r="AW34" s="370">
        <f>SUM(P32,N34,P50,P46,N41,N53,N56)</f>
        <v>0</v>
      </c>
      <c r="AX34" s="371">
        <f t="shared" si="2"/>
        <v>0</v>
      </c>
      <c r="AY34" s="364">
        <f t="shared" si="3"/>
        <v>0</v>
      </c>
    </row>
    <row r="35" spans="2:51" ht="22.5" customHeight="1" x14ac:dyDescent="0.3">
      <c r="B35" s="351">
        <v>6</v>
      </c>
      <c r="C35" s="883">
        <f>S31</f>
        <v>0</v>
      </c>
      <c r="D35" s="883"/>
      <c r="E35" s="883"/>
      <c r="F35" s="883"/>
      <c r="G35" s="884"/>
      <c r="H35" s="352"/>
      <c r="I35" s="886">
        <f>S35</f>
        <v>0</v>
      </c>
      <c r="J35" s="883"/>
      <c r="K35" s="883"/>
      <c r="L35" s="883"/>
      <c r="M35" s="883"/>
      <c r="N35" s="353" t="s">
        <v>1</v>
      </c>
      <c r="O35" s="354" t="s">
        <v>10</v>
      </c>
      <c r="P35" s="355" t="s">
        <v>1</v>
      </c>
      <c r="Q35" s="342"/>
      <c r="R35" s="356" t="s">
        <v>16</v>
      </c>
      <c r="S35" s="357"/>
      <c r="T35" s="368" t="s">
        <v>10</v>
      </c>
      <c r="U35" s="354" t="s">
        <v>10</v>
      </c>
      <c r="V35" s="359">
        <f>IF(P32="N",0,IF(N32=P32,1,IF(N32&lt;P32,3,IF(N32&gt;P32,1))))</f>
        <v>0</v>
      </c>
      <c r="W35" s="354" t="s">
        <v>10</v>
      </c>
      <c r="X35" s="354" t="s">
        <v>10</v>
      </c>
      <c r="Y35" s="359">
        <f>IF(P35="N",0,IF(N35=P35,1,IF(N35&lt;P35,3,IF(N35&gt;P35,1))))</f>
        <v>0</v>
      </c>
      <c r="Z35" s="354" t="s">
        <v>10</v>
      </c>
      <c r="AA35" s="354" t="s">
        <v>10</v>
      </c>
      <c r="AB35" s="359">
        <f>IF(P38="N",0,IF(N38=P38,1,IF(N38&lt;P38,3,IF(N38&gt;P38,1))))</f>
        <v>0</v>
      </c>
      <c r="AC35" s="354" t="s">
        <v>10</v>
      </c>
      <c r="AD35" s="354" t="s">
        <v>10</v>
      </c>
      <c r="AE35" s="354" t="s">
        <v>10</v>
      </c>
      <c r="AF35" s="359">
        <f>IF(N42="N",0,IF(N42=P42,1,IF(N42&gt;P42,3,IF(N42&lt;P42,1))))</f>
        <v>0</v>
      </c>
      <c r="AG35" s="354" t="s">
        <v>10</v>
      </c>
      <c r="AH35" s="354" t="s">
        <v>10</v>
      </c>
      <c r="AI35" s="354" t="s">
        <v>10</v>
      </c>
      <c r="AJ35" s="354" t="s">
        <v>10</v>
      </c>
      <c r="AK35" s="354" t="s">
        <v>10</v>
      </c>
      <c r="AL35" s="354" t="s">
        <v>10</v>
      </c>
      <c r="AM35" s="359">
        <f>IF(P49="N",0,IF(N49=P49,1,IF(N49&lt;P49,3,IF(N49&gt;P49,1))))</f>
        <v>0</v>
      </c>
      <c r="AN35" s="354" t="s">
        <v>10</v>
      </c>
      <c r="AO35" s="354" t="s">
        <v>10</v>
      </c>
      <c r="AP35" s="354" t="s">
        <v>10</v>
      </c>
      <c r="AQ35" s="354" t="s">
        <v>10</v>
      </c>
      <c r="AR35" s="359">
        <f>IF(P54="N",0,IF(N54=P54,1,IF(N54&lt;P54,3,IF(N54&gt;P54,1))))</f>
        <v>0</v>
      </c>
      <c r="AS35" s="354" t="s">
        <v>10</v>
      </c>
      <c r="AT35" s="354" t="s">
        <v>10</v>
      </c>
      <c r="AU35" s="373">
        <f>IF(N57="N",0,IF(N57=P57,1,IF(N57&gt;P57,3,IF(N57&lt;P57,1))))</f>
        <v>0</v>
      </c>
      <c r="AV35" s="361">
        <f>SUM(P32,P35,P38,N42,P49,P54,N57)</f>
        <v>0</v>
      </c>
      <c r="AW35" s="362">
        <f>SUM(N32,N35,N38,P42,N49,N54,P57)</f>
        <v>0</v>
      </c>
      <c r="AX35" s="363">
        <f t="shared" si="2"/>
        <v>0</v>
      </c>
      <c r="AY35" s="364">
        <f t="shared" si="3"/>
        <v>0</v>
      </c>
    </row>
    <row r="36" spans="2:51" ht="22.5" customHeight="1" x14ac:dyDescent="0.3">
      <c r="B36" s="351">
        <v>7</v>
      </c>
      <c r="C36" s="883">
        <f>S32</f>
        <v>0</v>
      </c>
      <c r="D36" s="883"/>
      <c r="E36" s="883"/>
      <c r="F36" s="883"/>
      <c r="G36" s="884"/>
      <c r="H36" s="365"/>
      <c r="I36" s="886">
        <f>S36</f>
        <v>0</v>
      </c>
      <c r="J36" s="883"/>
      <c r="K36" s="883"/>
      <c r="L36" s="883"/>
      <c r="M36" s="883"/>
      <c r="N36" s="353" t="s">
        <v>1</v>
      </c>
      <c r="O36" s="354" t="s">
        <v>10</v>
      </c>
      <c r="P36" s="355" t="s">
        <v>1</v>
      </c>
      <c r="Q36" s="342"/>
      <c r="R36" s="356" t="s">
        <v>17</v>
      </c>
      <c r="S36" s="429"/>
      <c r="T36" s="368" t="s">
        <v>10</v>
      </c>
      <c r="U36" s="354" t="s">
        <v>10</v>
      </c>
      <c r="V36" s="354" t="s">
        <v>10</v>
      </c>
      <c r="W36" s="359">
        <f>IF(N33="N",0,IF(N33=P33,1,IF(N33&gt;P33,3,IF(N33&lt;P33,1))))</f>
        <v>0</v>
      </c>
      <c r="X36" s="354" t="s">
        <v>10</v>
      </c>
      <c r="Y36" s="354" t="s">
        <v>10</v>
      </c>
      <c r="Z36" s="359">
        <f>IF(P36="N",0,IF(N36=P36,1,IF(N36&lt;P36,3,IF(N36&gt;P36,1))))</f>
        <v>0</v>
      </c>
      <c r="AA36" s="354" t="s">
        <v>10</v>
      </c>
      <c r="AB36" s="354" t="s">
        <v>10</v>
      </c>
      <c r="AC36" s="359">
        <f>IF(P39="N",0,IF(N39=P39,1,IF(N39&lt;P39,3,IF(N39&gt;P39,1))))</f>
        <v>0</v>
      </c>
      <c r="AD36" s="354" t="s">
        <v>10</v>
      </c>
      <c r="AE36" s="354" t="s">
        <v>10</v>
      </c>
      <c r="AF36" s="359">
        <f>IF(P42="N",0,IF(N42=P42,1,IF(N42&lt;P42,3,IF(N42&gt;P42,1))))</f>
        <v>0</v>
      </c>
      <c r="AG36" s="354" t="s">
        <v>10</v>
      </c>
      <c r="AH36" s="354" t="s">
        <v>10</v>
      </c>
      <c r="AI36" s="359">
        <f>IF(P45="N",0,IF(N45=P45,1,IF(N45&lt;P45,3,IF(N45&gt;P45,1))))</f>
        <v>0</v>
      </c>
      <c r="AJ36" s="354" t="s">
        <v>10</v>
      </c>
      <c r="AK36" s="354" t="s">
        <v>10</v>
      </c>
      <c r="AL36" s="354" t="s">
        <v>10</v>
      </c>
      <c r="AM36" s="354" t="s">
        <v>10</v>
      </c>
      <c r="AN36" s="359">
        <f>IF(P50="N",0,IF(N50=P50,1,IF(N50&lt;P50,3,IF(N50&gt;P50,1))))</f>
        <v>0</v>
      </c>
      <c r="AO36" s="354" t="s">
        <v>10</v>
      </c>
      <c r="AP36" s="354" t="s">
        <v>10</v>
      </c>
      <c r="AQ36" s="354" t="s">
        <v>10</v>
      </c>
      <c r="AR36" s="354" t="s">
        <v>10</v>
      </c>
      <c r="AS36" s="359">
        <f>IF(P55="N",0,IF(N55=P55,1,IF(N55&lt;P55,3,IF(N55&gt;P55,1))))</f>
        <v>0</v>
      </c>
      <c r="AT36" s="354" t="s">
        <v>10</v>
      </c>
      <c r="AU36" s="374" t="s">
        <v>10</v>
      </c>
      <c r="AV36" s="375">
        <f>SUM(N33,P36,P39,P42,P45,P50,P55)</f>
        <v>0</v>
      </c>
      <c r="AW36" s="362">
        <f>SUM(P33,N36,N39,N42,N45,N50,N55)</f>
        <v>0</v>
      </c>
      <c r="AX36" s="363">
        <f>SUM(AV36,-AW36)</f>
        <v>0</v>
      </c>
      <c r="AY36" s="364">
        <f t="shared" si="3"/>
        <v>0</v>
      </c>
    </row>
    <row r="37" spans="2:51" ht="22.5" customHeight="1" thickBot="1" x14ac:dyDescent="0.35">
      <c r="B37" s="351">
        <v>8</v>
      </c>
      <c r="C37" s="883">
        <f>S33</f>
        <v>0</v>
      </c>
      <c r="D37" s="883"/>
      <c r="E37" s="883"/>
      <c r="F37" s="883"/>
      <c r="G37" s="884"/>
      <c r="H37" s="352"/>
      <c r="I37" s="886">
        <f>S37</f>
        <v>0</v>
      </c>
      <c r="J37" s="883"/>
      <c r="K37" s="883"/>
      <c r="L37" s="883"/>
      <c r="M37" s="883"/>
      <c r="N37" s="353" t="s">
        <v>1</v>
      </c>
      <c r="O37" s="354" t="s">
        <v>10</v>
      </c>
      <c r="P37" s="355" t="s">
        <v>1</v>
      </c>
      <c r="Q37" s="342"/>
      <c r="R37" s="376" t="s">
        <v>18</v>
      </c>
      <c r="S37" s="377"/>
      <c r="T37" s="378" t="s">
        <v>10</v>
      </c>
      <c r="U37" s="379" t="s">
        <v>10</v>
      </c>
      <c r="V37" s="379" t="s">
        <v>10</v>
      </c>
      <c r="W37" s="380">
        <f>IF(P33="N",0,IF(N33=P33,1,IF(N33&lt;P33,3,IF(N33&gt;P33,1))))</f>
        <v>0</v>
      </c>
      <c r="X37" s="379" t="s">
        <v>10</v>
      </c>
      <c r="Y37" s="379" t="s">
        <v>10</v>
      </c>
      <c r="Z37" s="379" t="s">
        <v>10</v>
      </c>
      <c r="AA37" s="380">
        <f>IF(P37="N",0,IF(N37=P37,1,IF(N37&lt;P37,3,IF(N37&gt;P37,1))))</f>
        <v>0</v>
      </c>
      <c r="AB37" s="379" t="s">
        <v>10</v>
      </c>
      <c r="AC37" s="379" t="s">
        <v>10</v>
      </c>
      <c r="AD37" s="380">
        <f>IF(P40="N",0,IF(N40=P40,1,IF(N40&lt;P40,3,IF(N40&gt;P40,1))))</f>
        <v>0</v>
      </c>
      <c r="AE37" s="379" t="s">
        <v>10</v>
      </c>
      <c r="AF37" s="379" t="s">
        <v>10</v>
      </c>
      <c r="AG37" s="380">
        <f>IF(P43="N",0,IF(N43=P43,1,IF(N43&lt;P43,3,IF(N43&gt;P43,1))))</f>
        <v>0</v>
      </c>
      <c r="AH37" s="379" t="s">
        <v>10</v>
      </c>
      <c r="AI37" s="379" t="s">
        <v>10</v>
      </c>
      <c r="AJ37" s="380">
        <f>IF(P46="N",0,IF(N46=P46,1,IF(N46&lt;P46,3,IF(N46&gt;P46,1))))</f>
        <v>0</v>
      </c>
      <c r="AK37" s="379" t="s">
        <v>10</v>
      </c>
      <c r="AL37" s="379" t="s">
        <v>10</v>
      </c>
      <c r="AM37" s="379" t="s">
        <v>10</v>
      </c>
      <c r="AN37" s="379" t="s">
        <v>10</v>
      </c>
      <c r="AO37" s="380">
        <f>IF(P51="N",0,IF(N51=P51,1,IF(N51&lt;P51,3,IF(N51&gt;P51,1))))</f>
        <v>0</v>
      </c>
      <c r="AP37" s="379" t="s">
        <v>10</v>
      </c>
      <c r="AQ37" s="379" t="s">
        <v>10</v>
      </c>
      <c r="AR37" s="379" t="s">
        <v>10</v>
      </c>
      <c r="AS37" s="379" t="s">
        <v>10</v>
      </c>
      <c r="AT37" s="379" t="s">
        <v>10</v>
      </c>
      <c r="AU37" s="381">
        <f>IF(P57="N",0,IF(N57=P57,1,IF(N57&lt;P57,3,IF(N57&gt;P57,1))))</f>
        <v>0</v>
      </c>
      <c r="AV37" s="382">
        <f>SUM(P33,P37,P40,P43,P46,P51,P57)</f>
        <v>0</v>
      </c>
      <c r="AW37" s="383">
        <f>SUM(N33,N37,N40,N43,N46,N51,N57)</f>
        <v>0</v>
      </c>
      <c r="AX37" s="384">
        <f>SUM(AV37,-AW37)</f>
        <v>0</v>
      </c>
      <c r="AY37" s="385">
        <f t="shared" si="3"/>
        <v>0</v>
      </c>
    </row>
    <row r="38" spans="2:51" ht="22.5" customHeight="1" x14ac:dyDescent="0.3">
      <c r="B38" s="351">
        <v>9</v>
      </c>
      <c r="C38" s="890">
        <f>S30</f>
        <v>0</v>
      </c>
      <c r="D38" s="883"/>
      <c r="E38" s="883"/>
      <c r="F38" s="883"/>
      <c r="G38" s="884"/>
      <c r="H38" s="365"/>
      <c r="I38" s="886">
        <f>S35</f>
        <v>0</v>
      </c>
      <c r="J38" s="883"/>
      <c r="K38" s="883"/>
      <c r="L38" s="883"/>
      <c r="M38" s="883"/>
      <c r="N38" s="353" t="s">
        <v>1</v>
      </c>
      <c r="O38" s="354" t="s">
        <v>10</v>
      </c>
      <c r="P38" s="355" t="s">
        <v>1</v>
      </c>
      <c r="Q38" s="342"/>
      <c r="R38" s="386"/>
      <c r="S38" s="387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7"/>
      <c r="AY38" s="389"/>
    </row>
    <row r="39" spans="2:51" ht="22.5" customHeight="1" x14ac:dyDescent="0.3">
      <c r="B39" s="351">
        <v>10</v>
      </c>
      <c r="C39" s="883">
        <f>S31</f>
        <v>0</v>
      </c>
      <c r="D39" s="883"/>
      <c r="E39" s="883"/>
      <c r="F39" s="883"/>
      <c r="G39" s="884"/>
      <c r="H39" s="352"/>
      <c r="I39" s="886">
        <f>S36</f>
        <v>0</v>
      </c>
      <c r="J39" s="883"/>
      <c r="K39" s="883"/>
      <c r="L39" s="883"/>
      <c r="M39" s="883"/>
      <c r="N39" s="353" t="s">
        <v>1</v>
      </c>
      <c r="O39" s="354" t="s">
        <v>10</v>
      </c>
      <c r="P39" s="355" t="s">
        <v>1</v>
      </c>
      <c r="Q39" s="342"/>
      <c r="R39" s="390"/>
      <c r="S39" s="391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92"/>
      <c r="AU39" s="392"/>
      <c r="AV39" s="392"/>
      <c r="AW39" s="392"/>
      <c r="AX39" s="391"/>
      <c r="AY39" s="393"/>
    </row>
    <row r="40" spans="2:51" ht="22.5" customHeight="1" x14ac:dyDescent="0.3">
      <c r="B40" s="351">
        <v>11</v>
      </c>
      <c r="C40" s="883">
        <f>S32</f>
        <v>0</v>
      </c>
      <c r="D40" s="883"/>
      <c r="E40" s="883"/>
      <c r="F40" s="883"/>
      <c r="G40" s="884"/>
      <c r="H40" s="365"/>
      <c r="I40" s="886">
        <f>S37</f>
        <v>0</v>
      </c>
      <c r="J40" s="883"/>
      <c r="K40" s="883"/>
      <c r="L40" s="883"/>
      <c r="M40" s="883"/>
      <c r="N40" s="353" t="s">
        <v>1</v>
      </c>
      <c r="O40" s="354" t="s">
        <v>10</v>
      </c>
      <c r="P40" s="355" t="s">
        <v>1</v>
      </c>
      <c r="Q40" s="342"/>
      <c r="R40" s="390"/>
      <c r="S40" s="391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/>
      <c r="AS40" s="392"/>
      <c r="AT40" s="392"/>
      <c r="AU40" s="392"/>
      <c r="AV40" s="392"/>
      <c r="AW40" s="392"/>
      <c r="AX40" s="391"/>
      <c r="AY40" s="393"/>
    </row>
    <row r="41" spans="2:51" ht="22.5" customHeight="1" x14ac:dyDescent="0.3">
      <c r="B41" s="351">
        <v>12</v>
      </c>
      <c r="C41" s="883">
        <f>S33</f>
        <v>0</v>
      </c>
      <c r="D41" s="883"/>
      <c r="E41" s="883"/>
      <c r="F41" s="883"/>
      <c r="G41" s="884"/>
      <c r="H41" s="352"/>
      <c r="I41" s="886">
        <f>S34</f>
        <v>0</v>
      </c>
      <c r="J41" s="883"/>
      <c r="K41" s="883"/>
      <c r="L41" s="883"/>
      <c r="M41" s="883"/>
      <c r="N41" s="353" t="s">
        <v>1</v>
      </c>
      <c r="O41" s="354" t="s">
        <v>10</v>
      </c>
      <c r="P41" s="355" t="s">
        <v>1</v>
      </c>
      <c r="Q41" s="342"/>
      <c r="R41" s="390"/>
      <c r="S41" s="391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392"/>
      <c r="AX41" s="391"/>
      <c r="AY41" s="393"/>
    </row>
    <row r="42" spans="2:51" ht="22.5" customHeight="1" x14ac:dyDescent="0.3">
      <c r="B42" s="351">
        <v>13</v>
      </c>
      <c r="C42" s="883">
        <f>S35</f>
        <v>0</v>
      </c>
      <c r="D42" s="883"/>
      <c r="E42" s="883"/>
      <c r="F42" s="883"/>
      <c r="G42" s="884"/>
      <c r="H42" s="365"/>
      <c r="I42" s="886">
        <f>S36</f>
        <v>0</v>
      </c>
      <c r="J42" s="883"/>
      <c r="K42" s="883"/>
      <c r="L42" s="883"/>
      <c r="M42" s="883"/>
      <c r="N42" s="353" t="s">
        <v>1</v>
      </c>
      <c r="O42" s="354" t="s">
        <v>10</v>
      </c>
      <c r="P42" s="355" t="s">
        <v>1</v>
      </c>
      <c r="Q42" s="342"/>
      <c r="R42" s="390"/>
      <c r="S42" s="391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392"/>
      <c r="AN42" s="392"/>
      <c r="AO42" s="392"/>
      <c r="AP42" s="392"/>
      <c r="AQ42" s="392"/>
      <c r="AR42" s="392"/>
      <c r="AS42" s="392"/>
      <c r="AT42" s="392"/>
      <c r="AU42" s="392"/>
      <c r="AV42" s="392"/>
      <c r="AW42" s="392"/>
      <c r="AX42" s="391"/>
      <c r="AY42" s="393"/>
    </row>
    <row r="43" spans="2:51" ht="22.5" customHeight="1" x14ac:dyDescent="0.3">
      <c r="B43" s="351">
        <v>14</v>
      </c>
      <c r="C43" s="883">
        <f>S30</f>
        <v>0</v>
      </c>
      <c r="D43" s="883"/>
      <c r="E43" s="883"/>
      <c r="F43" s="883"/>
      <c r="G43" s="884"/>
      <c r="H43" s="352"/>
      <c r="I43" s="886">
        <f>S37</f>
        <v>0</v>
      </c>
      <c r="J43" s="883"/>
      <c r="K43" s="883"/>
      <c r="L43" s="883"/>
      <c r="M43" s="883"/>
      <c r="N43" s="353" t="s">
        <v>1</v>
      </c>
      <c r="O43" s="354" t="s">
        <v>10</v>
      </c>
      <c r="P43" s="355" t="s">
        <v>1</v>
      </c>
      <c r="Q43" s="342"/>
      <c r="R43" s="390"/>
      <c r="S43" s="391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  <c r="AR43" s="392"/>
      <c r="AS43" s="392"/>
      <c r="AT43" s="392"/>
      <c r="AU43" s="392"/>
      <c r="AV43" s="392"/>
      <c r="AW43" s="392"/>
      <c r="AX43" s="391"/>
      <c r="AY43" s="393"/>
    </row>
    <row r="44" spans="2:51" ht="22.5" customHeight="1" x14ac:dyDescent="0.3">
      <c r="B44" s="351">
        <v>15</v>
      </c>
      <c r="C44" s="883">
        <f>S31</f>
        <v>0</v>
      </c>
      <c r="D44" s="883"/>
      <c r="E44" s="883"/>
      <c r="F44" s="883"/>
      <c r="G44" s="884"/>
      <c r="H44" s="352"/>
      <c r="I44" s="886">
        <f>S32</f>
        <v>0</v>
      </c>
      <c r="J44" s="883"/>
      <c r="K44" s="883"/>
      <c r="L44" s="883"/>
      <c r="M44" s="883"/>
      <c r="N44" s="353" t="s">
        <v>1</v>
      </c>
      <c r="O44" s="354" t="s">
        <v>10</v>
      </c>
      <c r="P44" s="355" t="s">
        <v>1</v>
      </c>
      <c r="Q44" s="342"/>
      <c r="R44" s="390"/>
      <c r="S44" s="391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2"/>
      <c r="AT44" s="392"/>
      <c r="AU44" s="392"/>
      <c r="AV44" s="392"/>
      <c r="AW44" s="392"/>
      <c r="AX44" s="391"/>
      <c r="AY44" s="393"/>
    </row>
    <row r="45" spans="2:51" ht="22.5" customHeight="1" x14ac:dyDescent="0.3">
      <c r="B45" s="351">
        <v>16</v>
      </c>
      <c r="C45" s="883">
        <f>S33</f>
        <v>0</v>
      </c>
      <c r="D45" s="883"/>
      <c r="E45" s="883"/>
      <c r="F45" s="883"/>
      <c r="G45" s="884"/>
      <c r="H45" s="365"/>
      <c r="I45" s="886">
        <f>S36</f>
        <v>0</v>
      </c>
      <c r="J45" s="883"/>
      <c r="K45" s="883"/>
      <c r="L45" s="883"/>
      <c r="M45" s="883"/>
      <c r="N45" s="353" t="s">
        <v>1</v>
      </c>
      <c r="O45" s="354" t="s">
        <v>10</v>
      </c>
      <c r="P45" s="355" t="s">
        <v>1</v>
      </c>
      <c r="Q45" s="342"/>
      <c r="R45" s="390"/>
      <c r="S45" s="391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392"/>
      <c r="AX45" s="391"/>
      <c r="AY45" s="393"/>
    </row>
    <row r="46" spans="2:51" s="123" customFormat="1" ht="22.5" customHeight="1" x14ac:dyDescent="0.25">
      <c r="B46" s="351">
        <v>17</v>
      </c>
      <c r="C46" s="883">
        <f>S34</f>
        <v>0</v>
      </c>
      <c r="D46" s="883"/>
      <c r="E46" s="883"/>
      <c r="F46" s="883"/>
      <c r="G46" s="884"/>
      <c r="H46" s="352"/>
      <c r="I46" s="886">
        <f>S37</f>
        <v>0</v>
      </c>
      <c r="J46" s="883"/>
      <c r="K46" s="883"/>
      <c r="L46" s="883"/>
      <c r="M46" s="883"/>
      <c r="N46" s="353" t="s">
        <v>1</v>
      </c>
      <c r="O46" s="354" t="s">
        <v>10</v>
      </c>
      <c r="P46" s="355" t="s">
        <v>1</v>
      </c>
      <c r="Q46" s="342"/>
      <c r="R46" s="390"/>
      <c r="S46" s="391"/>
      <c r="T46" s="392"/>
      <c r="U46" s="392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2"/>
      <c r="AQ46" s="392"/>
      <c r="AR46" s="392"/>
      <c r="AS46" s="392"/>
      <c r="AT46" s="392"/>
      <c r="AU46" s="392"/>
      <c r="AV46" s="392"/>
      <c r="AW46" s="392"/>
      <c r="AX46" s="391"/>
      <c r="AY46" s="393"/>
    </row>
    <row r="47" spans="2:51" s="123" customFormat="1" ht="22.5" customHeight="1" x14ac:dyDescent="0.25">
      <c r="B47" s="351">
        <v>18</v>
      </c>
      <c r="C47" s="883">
        <f>S30</f>
        <v>0</v>
      </c>
      <c r="D47" s="883"/>
      <c r="E47" s="883"/>
      <c r="F47" s="883"/>
      <c r="G47" s="884"/>
      <c r="H47" s="352"/>
      <c r="I47" s="886">
        <f>S32</f>
        <v>0</v>
      </c>
      <c r="J47" s="883"/>
      <c r="K47" s="883"/>
      <c r="L47" s="883"/>
      <c r="M47" s="883"/>
      <c r="N47" s="353" t="s">
        <v>1</v>
      </c>
      <c r="O47" s="354" t="s">
        <v>10</v>
      </c>
      <c r="P47" s="355" t="s">
        <v>1</v>
      </c>
      <c r="Q47" s="342"/>
      <c r="R47" s="390"/>
      <c r="S47" s="391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2"/>
      <c r="AQ47" s="392"/>
      <c r="AR47" s="392"/>
      <c r="AS47" s="392"/>
      <c r="AT47" s="392"/>
      <c r="AU47" s="392"/>
      <c r="AV47" s="392"/>
      <c r="AW47" s="392"/>
      <c r="AX47" s="391"/>
      <c r="AY47" s="393"/>
    </row>
    <row r="48" spans="2:51" s="123" customFormat="1" ht="22.5" customHeight="1" x14ac:dyDescent="0.25">
      <c r="B48" s="351">
        <v>19</v>
      </c>
      <c r="C48" s="883">
        <f>S31</f>
        <v>0</v>
      </c>
      <c r="D48" s="883"/>
      <c r="E48" s="883"/>
      <c r="F48" s="883"/>
      <c r="G48" s="884"/>
      <c r="H48" s="365"/>
      <c r="I48" s="886">
        <f>S33</f>
        <v>0</v>
      </c>
      <c r="J48" s="883"/>
      <c r="K48" s="883"/>
      <c r="L48" s="883"/>
      <c r="M48" s="883"/>
      <c r="N48" s="353" t="s">
        <v>1</v>
      </c>
      <c r="O48" s="354" t="s">
        <v>10</v>
      </c>
      <c r="P48" s="355" t="s">
        <v>1</v>
      </c>
      <c r="Q48" s="342"/>
      <c r="R48" s="390"/>
      <c r="S48" s="391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2"/>
      <c r="AQ48" s="392"/>
      <c r="AR48" s="392"/>
      <c r="AS48" s="392"/>
      <c r="AT48" s="392"/>
      <c r="AU48" s="392"/>
      <c r="AV48" s="392"/>
      <c r="AW48" s="392"/>
      <c r="AX48" s="391"/>
      <c r="AY48" s="393"/>
    </row>
    <row r="49" spans="2:51" s="123" customFormat="1" ht="22.5" customHeight="1" x14ac:dyDescent="0.25">
      <c r="B49" s="351">
        <v>20</v>
      </c>
      <c r="C49" s="883">
        <f>S32</f>
        <v>0</v>
      </c>
      <c r="D49" s="883"/>
      <c r="E49" s="883"/>
      <c r="F49" s="883"/>
      <c r="G49" s="884"/>
      <c r="H49" s="352"/>
      <c r="I49" s="886">
        <f>S35</f>
        <v>0</v>
      </c>
      <c r="J49" s="883"/>
      <c r="K49" s="883"/>
      <c r="L49" s="883"/>
      <c r="M49" s="883"/>
      <c r="N49" s="353" t="s">
        <v>1</v>
      </c>
      <c r="O49" s="354" t="s">
        <v>10</v>
      </c>
      <c r="P49" s="355" t="s">
        <v>1</v>
      </c>
      <c r="Q49" s="342"/>
      <c r="R49" s="390"/>
      <c r="S49" s="391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392"/>
      <c r="AU49" s="392"/>
      <c r="AV49" s="392"/>
      <c r="AW49" s="392"/>
      <c r="AX49" s="391"/>
      <c r="AY49" s="393"/>
    </row>
    <row r="50" spans="2:51" s="123" customFormat="1" ht="22.5" customHeight="1" x14ac:dyDescent="0.25">
      <c r="B50" s="351">
        <v>21</v>
      </c>
      <c r="C50" s="883">
        <f>S34</f>
        <v>0</v>
      </c>
      <c r="D50" s="883"/>
      <c r="E50" s="883"/>
      <c r="F50" s="883"/>
      <c r="G50" s="884"/>
      <c r="H50" s="352"/>
      <c r="I50" s="886">
        <f>S36</f>
        <v>0</v>
      </c>
      <c r="J50" s="883"/>
      <c r="K50" s="883"/>
      <c r="L50" s="883"/>
      <c r="M50" s="883"/>
      <c r="N50" s="353" t="s">
        <v>1</v>
      </c>
      <c r="O50" s="354" t="s">
        <v>10</v>
      </c>
      <c r="P50" s="355" t="s">
        <v>1</v>
      </c>
      <c r="Q50" s="342"/>
      <c r="R50" s="390"/>
      <c r="S50" s="391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  <c r="AW50" s="392"/>
      <c r="AX50" s="391"/>
      <c r="AY50" s="393"/>
    </row>
    <row r="51" spans="2:51" s="123" customFormat="1" ht="22.5" customHeight="1" x14ac:dyDescent="0.25">
      <c r="B51" s="351">
        <v>22</v>
      </c>
      <c r="C51" s="883">
        <f>S31</f>
        <v>0</v>
      </c>
      <c r="D51" s="883"/>
      <c r="E51" s="883"/>
      <c r="F51" s="883"/>
      <c r="G51" s="884"/>
      <c r="H51" s="365"/>
      <c r="I51" s="886">
        <f>S37</f>
        <v>0</v>
      </c>
      <c r="J51" s="883"/>
      <c r="K51" s="883"/>
      <c r="L51" s="883"/>
      <c r="M51" s="883"/>
      <c r="N51" s="353" t="s">
        <v>1</v>
      </c>
      <c r="O51" s="354" t="s">
        <v>10</v>
      </c>
      <c r="P51" s="355" t="s">
        <v>1</v>
      </c>
      <c r="Q51" s="342"/>
      <c r="R51" s="390"/>
      <c r="S51" s="391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  <c r="AU51" s="392"/>
      <c r="AV51" s="392"/>
      <c r="AW51" s="392"/>
      <c r="AX51" s="391"/>
      <c r="AY51" s="393"/>
    </row>
    <row r="52" spans="2:51" s="123" customFormat="1" ht="22.5" customHeight="1" x14ac:dyDescent="0.25">
      <c r="B52" s="351">
        <v>23</v>
      </c>
      <c r="C52" s="883">
        <f>S30</f>
        <v>0</v>
      </c>
      <c r="D52" s="883"/>
      <c r="E52" s="883"/>
      <c r="F52" s="883"/>
      <c r="G52" s="884"/>
      <c r="H52" s="352"/>
      <c r="I52" s="886">
        <f>S33</f>
        <v>0</v>
      </c>
      <c r="J52" s="883"/>
      <c r="K52" s="883"/>
      <c r="L52" s="883"/>
      <c r="M52" s="883"/>
      <c r="N52" s="353" t="s">
        <v>1</v>
      </c>
      <c r="O52" s="354" t="s">
        <v>10</v>
      </c>
      <c r="P52" s="355" t="s">
        <v>1</v>
      </c>
      <c r="Q52" s="342"/>
      <c r="R52" s="390"/>
      <c r="S52" s="391"/>
      <c r="T52" s="392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  <c r="AW52" s="392"/>
      <c r="AX52" s="391"/>
      <c r="AY52" s="393"/>
    </row>
    <row r="53" spans="2:51" s="123" customFormat="1" ht="22.5" customHeight="1" x14ac:dyDescent="0.25">
      <c r="B53" s="351">
        <v>24</v>
      </c>
      <c r="C53" s="883">
        <f>S32</f>
        <v>0</v>
      </c>
      <c r="D53" s="883"/>
      <c r="E53" s="883"/>
      <c r="F53" s="883"/>
      <c r="G53" s="884"/>
      <c r="H53" s="352"/>
      <c r="I53" s="886">
        <f>S34</f>
        <v>0</v>
      </c>
      <c r="J53" s="883"/>
      <c r="K53" s="883"/>
      <c r="L53" s="883"/>
      <c r="M53" s="883"/>
      <c r="N53" s="353" t="s">
        <v>1</v>
      </c>
      <c r="O53" s="354" t="s">
        <v>10</v>
      </c>
      <c r="P53" s="355" t="s">
        <v>1</v>
      </c>
      <c r="Q53" s="342"/>
      <c r="R53" s="390"/>
      <c r="S53" s="391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1"/>
      <c r="AY53" s="393"/>
    </row>
    <row r="54" spans="2:51" s="123" customFormat="1" ht="22.5" customHeight="1" x14ac:dyDescent="0.25">
      <c r="B54" s="351">
        <v>25</v>
      </c>
      <c r="C54" s="883">
        <f>S33</f>
        <v>0</v>
      </c>
      <c r="D54" s="883"/>
      <c r="E54" s="883"/>
      <c r="F54" s="883"/>
      <c r="G54" s="884"/>
      <c r="H54" s="365"/>
      <c r="I54" s="886">
        <f>S35</f>
        <v>0</v>
      </c>
      <c r="J54" s="883"/>
      <c r="K54" s="883"/>
      <c r="L54" s="883"/>
      <c r="M54" s="883"/>
      <c r="N54" s="353" t="s">
        <v>1</v>
      </c>
      <c r="O54" s="354" t="s">
        <v>10</v>
      </c>
      <c r="P54" s="355" t="s">
        <v>1</v>
      </c>
      <c r="Q54" s="342"/>
      <c r="R54" s="390"/>
      <c r="S54" s="391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  <c r="AW54" s="392"/>
      <c r="AX54" s="391"/>
      <c r="AY54" s="393"/>
    </row>
    <row r="55" spans="2:51" s="123" customFormat="1" ht="22.5" customHeight="1" x14ac:dyDescent="0.25">
      <c r="B55" s="351">
        <v>26</v>
      </c>
      <c r="C55" s="883">
        <f>S30</f>
        <v>0</v>
      </c>
      <c r="D55" s="883"/>
      <c r="E55" s="883"/>
      <c r="F55" s="883"/>
      <c r="G55" s="884"/>
      <c r="H55" s="352"/>
      <c r="I55" s="886">
        <f>S36</f>
        <v>0</v>
      </c>
      <c r="J55" s="883"/>
      <c r="K55" s="883"/>
      <c r="L55" s="883"/>
      <c r="M55" s="883"/>
      <c r="N55" s="353" t="s">
        <v>1</v>
      </c>
      <c r="O55" s="354" t="s">
        <v>10</v>
      </c>
      <c r="P55" s="355" t="s">
        <v>1</v>
      </c>
      <c r="Q55" s="342"/>
      <c r="R55" s="390"/>
      <c r="S55" s="391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392"/>
      <c r="AL55" s="392"/>
      <c r="AM55" s="392"/>
      <c r="AN55" s="392"/>
      <c r="AO55" s="392"/>
      <c r="AP55" s="392"/>
      <c r="AQ55" s="392"/>
      <c r="AR55" s="392"/>
      <c r="AS55" s="392"/>
      <c r="AT55" s="392"/>
      <c r="AU55" s="392"/>
      <c r="AV55" s="392"/>
      <c r="AW55" s="392"/>
      <c r="AX55" s="391"/>
      <c r="AY55" s="393"/>
    </row>
    <row r="56" spans="2:51" s="123" customFormat="1" ht="22.5" customHeight="1" x14ac:dyDescent="0.25">
      <c r="B56" s="351">
        <v>27</v>
      </c>
      <c r="C56" s="883">
        <f>S31</f>
        <v>0</v>
      </c>
      <c r="D56" s="883"/>
      <c r="E56" s="883"/>
      <c r="F56" s="883"/>
      <c r="G56" s="884"/>
      <c r="H56" s="352"/>
      <c r="I56" s="886">
        <f>S34</f>
        <v>0</v>
      </c>
      <c r="J56" s="883"/>
      <c r="K56" s="883"/>
      <c r="L56" s="883"/>
      <c r="M56" s="883"/>
      <c r="N56" s="353" t="s">
        <v>1</v>
      </c>
      <c r="O56" s="354" t="s">
        <v>10</v>
      </c>
      <c r="P56" s="355" t="s">
        <v>1</v>
      </c>
      <c r="Q56" s="342"/>
      <c r="R56" s="390"/>
      <c r="S56" s="391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392"/>
      <c r="AK56" s="392"/>
      <c r="AL56" s="392"/>
      <c r="AM56" s="392"/>
      <c r="AN56" s="392"/>
      <c r="AO56" s="392"/>
      <c r="AP56" s="392"/>
      <c r="AQ56" s="392"/>
      <c r="AR56" s="392"/>
      <c r="AS56" s="392"/>
      <c r="AT56" s="392"/>
      <c r="AU56" s="392"/>
      <c r="AV56" s="392"/>
      <c r="AW56" s="392"/>
      <c r="AX56" s="391"/>
      <c r="AY56" s="393"/>
    </row>
    <row r="57" spans="2:51" ht="22.5" customHeight="1" thickBot="1" x14ac:dyDescent="0.35">
      <c r="B57" s="394">
        <v>28</v>
      </c>
      <c r="C57" s="896">
        <f>S35</f>
        <v>0</v>
      </c>
      <c r="D57" s="896"/>
      <c r="E57" s="896"/>
      <c r="F57" s="896"/>
      <c r="G57" s="897"/>
      <c r="H57" s="395"/>
      <c r="I57" s="898">
        <f>S37</f>
        <v>0</v>
      </c>
      <c r="J57" s="896"/>
      <c r="K57" s="896"/>
      <c r="L57" s="896"/>
      <c r="M57" s="896"/>
      <c r="N57" s="396" t="s">
        <v>1</v>
      </c>
      <c r="O57" s="379" t="s">
        <v>10</v>
      </c>
      <c r="P57" s="397" t="s">
        <v>1</v>
      </c>
      <c r="Q57" s="398"/>
      <c r="R57" s="399"/>
      <c r="S57" s="400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0"/>
      <c r="AY57" s="402"/>
    </row>
    <row r="58" spans="2:51" ht="14.25" customHeight="1" thickBot="1" x14ac:dyDescent="0.35">
      <c r="B58" s="403"/>
      <c r="C58" s="404"/>
      <c r="D58" s="404"/>
      <c r="E58" s="404"/>
      <c r="F58" s="404"/>
      <c r="G58" s="404"/>
      <c r="H58" s="405"/>
      <c r="I58" s="406"/>
      <c r="J58" s="406"/>
      <c r="K58" s="406"/>
      <c r="L58" s="406"/>
      <c r="M58" s="406"/>
      <c r="N58" s="407"/>
      <c r="O58" s="408"/>
      <c r="P58" s="407"/>
      <c r="Q58" s="409"/>
      <c r="R58" s="410"/>
      <c r="S58" s="411"/>
      <c r="T58" s="410"/>
      <c r="U58" s="410"/>
      <c r="V58" s="410"/>
      <c r="W58" s="410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2"/>
      <c r="AU58" s="412"/>
      <c r="AV58" s="412"/>
      <c r="AW58" s="412"/>
      <c r="AX58" s="413"/>
      <c r="AY58" s="412"/>
    </row>
    <row r="59" spans="2:51" s="123" customFormat="1" ht="18" customHeight="1" thickBot="1" x14ac:dyDescent="0.35">
      <c r="B59" s="124"/>
      <c r="G59" s="130"/>
      <c r="H59" s="671" t="s">
        <v>26</v>
      </c>
      <c r="I59" s="672"/>
      <c r="J59" s="672"/>
      <c r="K59" s="672"/>
      <c r="L59" s="672"/>
      <c r="M59" s="672"/>
      <c r="N59" s="672"/>
      <c r="O59" s="672"/>
      <c r="P59" s="672"/>
      <c r="Q59" s="672"/>
      <c r="R59" s="672"/>
      <c r="S59" s="672"/>
      <c r="T59" s="672"/>
      <c r="U59" s="672"/>
      <c r="V59" s="672"/>
      <c r="W59" s="673"/>
      <c r="AK59" s="125"/>
    </row>
    <row r="60" spans="2:51" s="123" customFormat="1" ht="12" customHeight="1" thickBot="1" x14ac:dyDescent="0.3">
      <c r="B60" s="124"/>
      <c r="G60" s="130"/>
      <c r="H60" s="126"/>
      <c r="I60" s="127"/>
      <c r="J60" s="127"/>
      <c r="K60" s="127"/>
      <c r="L60" s="127"/>
      <c r="M60" s="127"/>
      <c r="N60" s="128"/>
      <c r="O60" s="128"/>
      <c r="P60" s="128"/>
      <c r="Q60" s="127"/>
      <c r="R60" s="127"/>
      <c r="S60" s="128"/>
      <c r="T60" s="127"/>
      <c r="U60" s="127"/>
      <c r="V60" s="127"/>
      <c r="W60" s="129"/>
      <c r="AK60" s="125"/>
    </row>
    <row r="61" spans="2:51" s="123" customFormat="1" ht="21" customHeight="1" thickBot="1" x14ac:dyDescent="0.3">
      <c r="B61" s="124"/>
      <c r="G61" s="130">
        <v>33</v>
      </c>
      <c r="H61" s="756"/>
      <c r="I61" s="757"/>
      <c r="J61" s="757"/>
      <c r="K61" s="757"/>
      <c r="L61" s="757"/>
      <c r="M61" s="757"/>
      <c r="N61" s="757"/>
      <c r="O61" s="757"/>
      <c r="P61" s="757"/>
      <c r="Q61" s="758"/>
      <c r="R61" s="431" t="s">
        <v>10</v>
      </c>
      <c r="S61" s="417"/>
      <c r="T61" s="432"/>
      <c r="U61" s="433"/>
      <c r="V61" s="434" t="s">
        <v>10</v>
      </c>
      <c r="W61" s="435"/>
      <c r="AK61" s="125"/>
    </row>
    <row r="62" spans="2:51" s="123" customFormat="1" ht="13.5" customHeight="1" x14ac:dyDescent="0.25">
      <c r="B62" s="124"/>
      <c r="C62" s="138"/>
      <c r="D62" s="138"/>
      <c r="E62" s="138"/>
      <c r="F62" s="138"/>
      <c r="G62" s="139"/>
      <c r="H62" s="891" t="s">
        <v>27</v>
      </c>
      <c r="I62" s="892"/>
      <c r="J62" s="892"/>
      <c r="K62" s="892"/>
      <c r="L62" s="892"/>
      <c r="M62" s="892"/>
      <c r="N62" s="892"/>
      <c r="O62" s="892"/>
      <c r="P62" s="892"/>
      <c r="Q62" s="892"/>
      <c r="R62" s="436"/>
      <c r="S62" s="437" t="s">
        <v>28</v>
      </c>
      <c r="T62" s="438"/>
      <c r="U62" s="439"/>
      <c r="V62" s="439"/>
      <c r="W62" s="440"/>
      <c r="AK62" s="125"/>
    </row>
    <row r="63" spans="2:51" s="123" customFormat="1" ht="13.5" customHeight="1" thickBot="1" x14ac:dyDescent="0.3">
      <c r="B63" s="124"/>
      <c r="C63" s="138"/>
      <c r="D63" s="138"/>
      <c r="E63" s="138"/>
      <c r="F63" s="138"/>
      <c r="G63" s="139"/>
      <c r="H63" s="441"/>
      <c r="I63" s="442"/>
      <c r="J63" s="442"/>
      <c r="K63" s="442"/>
      <c r="L63" s="442"/>
      <c r="M63" s="442"/>
      <c r="N63" s="443"/>
      <c r="O63" s="443"/>
      <c r="P63" s="443"/>
      <c r="Q63" s="444"/>
      <c r="R63" s="444"/>
      <c r="S63" s="443"/>
      <c r="T63" s="444"/>
      <c r="U63" s="444"/>
      <c r="V63" s="444"/>
      <c r="W63" s="445"/>
      <c r="AK63" s="125"/>
    </row>
    <row r="64" spans="2:51" s="123" customFormat="1" ht="14.25" customHeight="1" thickBot="1" x14ac:dyDescent="0.3">
      <c r="B64" s="124"/>
      <c r="C64" s="138"/>
      <c r="D64" s="138"/>
      <c r="E64" s="138"/>
      <c r="F64" s="138"/>
      <c r="G64" s="139"/>
      <c r="H64" s="446"/>
      <c r="I64" s="447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AK64" s="125"/>
    </row>
    <row r="65" spans="2:37" s="123" customFormat="1" ht="17.25" customHeight="1" thickBot="1" x14ac:dyDescent="0.35">
      <c r="B65" s="124"/>
      <c r="C65" s="138"/>
      <c r="D65" s="138"/>
      <c r="E65" s="138"/>
      <c r="F65" s="138"/>
      <c r="G65" s="139"/>
      <c r="H65" s="893" t="s">
        <v>29</v>
      </c>
      <c r="I65" s="894"/>
      <c r="J65" s="894"/>
      <c r="K65" s="894"/>
      <c r="L65" s="894"/>
      <c r="M65" s="894"/>
      <c r="N65" s="894"/>
      <c r="O65" s="894"/>
      <c r="P65" s="894"/>
      <c r="Q65" s="894"/>
      <c r="R65" s="894"/>
      <c r="S65" s="894"/>
      <c r="T65" s="894"/>
      <c r="U65" s="894"/>
      <c r="V65" s="894"/>
      <c r="W65" s="895"/>
      <c r="AK65" s="125"/>
    </row>
    <row r="66" spans="2:37" s="123" customFormat="1" ht="13.5" customHeight="1" thickBot="1" x14ac:dyDescent="0.3">
      <c r="B66" s="124"/>
      <c r="C66" s="138"/>
      <c r="D66" s="138"/>
      <c r="E66" s="138"/>
      <c r="F66" s="138"/>
      <c r="G66" s="139"/>
      <c r="H66" s="449"/>
      <c r="I66" s="450"/>
      <c r="J66" s="450"/>
      <c r="K66" s="450"/>
      <c r="L66" s="450"/>
      <c r="M66" s="450"/>
      <c r="N66" s="451"/>
      <c r="O66" s="451"/>
      <c r="P66" s="451"/>
      <c r="Q66" s="450"/>
      <c r="R66" s="450"/>
      <c r="S66" s="451"/>
      <c r="T66" s="450"/>
      <c r="U66" s="450"/>
      <c r="V66" s="450"/>
      <c r="W66" s="452"/>
      <c r="AK66" s="125"/>
    </row>
    <row r="67" spans="2:37" s="123" customFormat="1" ht="20.25" customHeight="1" thickBot="1" x14ac:dyDescent="0.3">
      <c r="B67" s="124"/>
      <c r="C67" s="138"/>
      <c r="D67" s="138"/>
      <c r="E67" s="138"/>
      <c r="F67" s="138"/>
      <c r="G67" s="138">
        <v>34</v>
      </c>
      <c r="H67" s="756"/>
      <c r="I67" s="757"/>
      <c r="J67" s="757"/>
      <c r="K67" s="757"/>
      <c r="L67" s="757"/>
      <c r="M67" s="757"/>
      <c r="N67" s="757"/>
      <c r="O67" s="757"/>
      <c r="P67" s="757"/>
      <c r="Q67" s="758"/>
      <c r="R67" s="431" t="s">
        <v>10</v>
      </c>
      <c r="S67" s="417"/>
      <c r="T67" s="432"/>
      <c r="U67" s="433"/>
      <c r="V67" s="434" t="s">
        <v>10</v>
      </c>
      <c r="W67" s="435"/>
      <c r="AK67" s="125"/>
    </row>
    <row r="68" spans="2:37" s="123" customFormat="1" ht="13.5" customHeight="1" x14ac:dyDescent="0.25">
      <c r="B68" s="124"/>
      <c r="C68" s="138"/>
      <c r="D68" s="138"/>
      <c r="E68" s="138"/>
      <c r="F68" s="138"/>
      <c r="G68" s="138"/>
      <c r="H68" s="658" t="s">
        <v>30</v>
      </c>
      <c r="I68" s="659"/>
      <c r="J68" s="659"/>
      <c r="K68" s="659"/>
      <c r="L68" s="659"/>
      <c r="M68" s="659"/>
      <c r="N68" s="659"/>
      <c r="O68" s="659"/>
      <c r="P68" s="659"/>
      <c r="Q68" s="659"/>
      <c r="R68" s="151"/>
      <c r="S68" s="157" t="s">
        <v>31</v>
      </c>
      <c r="T68" s="142"/>
      <c r="U68" s="140"/>
      <c r="V68" s="140"/>
      <c r="W68" s="143"/>
      <c r="AK68" s="125"/>
    </row>
    <row r="69" spans="2:37" s="123" customFormat="1" ht="13.5" customHeight="1" thickBot="1" x14ac:dyDescent="0.3">
      <c r="B69" s="124"/>
      <c r="C69" s="138"/>
      <c r="D69" s="138"/>
      <c r="E69" s="138"/>
      <c r="F69" s="138"/>
      <c r="G69" s="138"/>
      <c r="H69" s="144"/>
      <c r="I69" s="145"/>
      <c r="J69" s="145"/>
      <c r="K69" s="145"/>
      <c r="L69" s="145"/>
      <c r="M69" s="145"/>
      <c r="N69" s="146"/>
      <c r="O69" s="146"/>
      <c r="P69" s="146"/>
      <c r="Q69" s="147"/>
      <c r="R69" s="147"/>
      <c r="S69" s="146"/>
      <c r="T69" s="147"/>
      <c r="U69" s="147"/>
      <c r="V69" s="147"/>
      <c r="W69" s="148"/>
      <c r="AK69" s="125"/>
    </row>
    <row r="70" spans="2:37" ht="14.25" customHeight="1" thickBot="1" x14ac:dyDescent="0.35">
      <c r="S70" s="64"/>
    </row>
    <row r="71" spans="2:37" s="123" customFormat="1" ht="17.25" customHeight="1" thickBot="1" x14ac:dyDescent="0.35">
      <c r="B71" s="124"/>
      <c r="H71" s="660" t="s">
        <v>32</v>
      </c>
      <c r="I71" s="661"/>
      <c r="J71" s="661"/>
      <c r="K71" s="661"/>
      <c r="L71" s="661"/>
      <c r="M71" s="661"/>
      <c r="N71" s="661"/>
      <c r="O71" s="661"/>
      <c r="P71" s="661"/>
      <c r="Q71" s="661"/>
      <c r="R71" s="661"/>
      <c r="S71" s="661"/>
      <c r="T71" s="661"/>
      <c r="U71" s="661"/>
      <c r="V71" s="661"/>
      <c r="W71" s="662"/>
      <c r="AK71" s="125"/>
    </row>
    <row r="72" spans="2:37" s="123" customFormat="1" ht="20.25" customHeight="1" thickBot="1" x14ac:dyDescent="0.3">
      <c r="B72" s="124"/>
      <c r="H72" s="158">
        <v>1</v>
      </c>
      <c r="I72" s="645" t="str">
        <f>IF(U67=W67,"waiting…",IF(U67&gt;W67,H67,S67))</f>
        <v>waiting…</v>
      </c>
      <c r="J72" s="645"/>
      <c r="K72" s="645"/>
      <c r="L72" s="645"/>
      <c r="M72" s="645"/>
      <c r="N72" s="645"/>
      <c r="O72" s="645"/>
      <c r="P72" s="645"/>
      <c r="Q72" s="645"/>
      <c r="R72" s="645"/>
      <c r="S72" s="663"/>
      <c r="T72" s="664"/>
      <c r="U72" s="663" t="s">
        <v>33</v>
      </c>
      <c r="V72" s="665"/>
      <c r="W72" s="664"/>
      <c r="AK72" s="125"/>
    </row>
    <row r="73" spans="2:37" s="123" customFormat="1" ht="20.25" customHeight="1" thickBot="1" x14ac:dyDescent="0.3">
      <c r="B73" s="124"/>
      <c r="H73" s="158">
        <v>2</v>
      </c>
      <c r="I73" s="645" t="str">
        <f>IF(U67=W67,"waiting…",IF(U67&gt;W67,S67,H67))</f>
        <v>waiting…</v>
      </c>
      <c r="J73" s="645"/>
      <c r="K73" s="645"/>
      <c r="L73" s="645"/>
      <c r="M73" s="645"/>
      <c r="N73" s="645"/>
      <c r="O73" s="645"/>
      <c r="P73" s="645"/>
      <c r="Q73" s="645"/>
      <c r="R73" s="645"/>
      <c r="S73" s="646" t="s">
        <v>34</v>
      </c>
      <c r="T73" s="647"/>
      <c r="U73" s="647"/>
      <c r="V73" s="647"/>
      <c r="W73" s="648"/>
      <c r="AK73" s="125"/>
    </row>
    <row r="74" spans="2:37" s="123" customFormat="1" ht="20.25" customHeight="1" thickBot="1" x14ac:dyDescent="0.3">
      <c r="B74" s="124"/>
      <c r="H74" s="158">
        <v>3</v>
      </c>
      <c r="I74" s="645" t="str">
        <f>IF(U61=W61,"waiting…",IF(U61&gt;W61,H61,S61))</f>
        <v>waiting…</v>
      </c>
      <c r="J74" s="645"/>
      <c r="K74" s="645"/>
      <c r="L74" s="645"/>
      <c r="M74" s="645"/>
      <c r="N74" s="645"/>
      <c r="O74" s="645"/>
      <c r="P74" s="645"/>
      <c r="Q74" s="645"/>
      <c r="R74" s="645"/>
      <c r="S74" s="649" t="s">
        <v>35</v>
      </c>
      <c r="T74" s="650"/>
      <c r="U74" s="650"/>
      <c r="V74" s="650"/>
      <c r="W74" s="651"/>
      <c r="AK74" s="125"/>
    </row>
    <row r="75" spans="2:37" s="123" customFormat="1" ht="20.25" customHeight="1" thickBot="1" x14ac:dyDescent="0.3">
      <c r="B75" s="124"/>
      <c r="H75" s="158">
        <v>4</v>
      </c>
      <c r="I75" s="645" t="str">
        <f>IF(U61=W61,"waiting…",IF(U61&gt;W61,S61,H61))</f>
        <v>waiting…</v>
      </c>
      <c r="J75" s="645"/>
      <c r="K75" s="645"/>
      <c r="L75" s="645"/>
      <c r="M75" s="645"/>
      <c r="N75" s="645"/>
      <c r="O75" s="645"/>
      <c r="P75" s="645"/>
      <c r="Q75" s="645"/>
      <c r="R75" s="645"/>
      <c r="S75" s="652" t="s">
        <v>36</v>
      </c>
      <c r="T75" s="653"/>
      <c r="U75" s="653"/>
      <c r="V75" s="653"/>
      <c r="W75" s="654"/>
      <c r="AK75" s="125"/>
    </row>
    <row r="76" spans="2:37" ht="22.5" customHeight="1" x14ac:dyDescent="0.3">
      <c r="S76" s="64"/>
    </row>
    <row r="77" spans="2:37" ht="22.5" customHeight="1" x14ac:dyDescent="0.3">
      <c r="S77" s="64"/>
    </row>
    <row r="78" spans="2:37" ht="22.5" customHeight="1" x14ac:dyDescent="0.3">
      <c r="S78" s="64"/>
    </row>
    <row r="79" spans="2:37" ht="22.5" customHeight="1" x14ac:dyDescent="0.3">
      <c r="AK79" s="2"/>
    </row>
    <row r="80" spans="2:37" ht="22.5" customHeight="1" x14ac:dyDescent="0.3">
      <c r="AK80" s="2"/>
    </row>
    <row r="81" spans="37:37" ht="22.5" customHeight="1" x14ac:dyDescent="0.3">
      <c r="AK81" s="2"/>
    </row>
  </sheetData>
  <mergeCells count="118">
    <mergeCell ref="H59:W59"/>
    <mergeCell ref="H61:Q61"/>
    <mergeCell ref="H62:Q62"/>
    <mergeCell ref="H65:W65"/>
    <mergeCell ref="C44:G44"/>
    <mergeCell ref="I44:M44"/>
    <mergeCell ref="C48:G48"/>
    <mergeCell ref="I48:M48"/>
    <mergeCell ref="C57:G57"/>
    <mergeCell ref="I57:M57"/>
    <mergeCell ref="C53:G53"/>
    <mergeCell ref="I53:M53"/>
    <mergeCell ref="C54:G54"/>
    <mergeCell ref="I54:M54"/>
    <mergeCell ref="C55:G55"/>
    <mergeCell ref="I55:M55"/>
    <mergeCell ref="C49:G49"/>
    <mergeCell ref="I49:M49"/>
    <mergeCell ref="C50:G50"/>
    <mergeCell ref="I50:M50"/>
    <mergeCell ref="C51:G51"/>
    <mergeCell ref="I51:M51"/>
    <mergeCell ref="C52:G52"/>
    <mergeCell ref="I52:M52"/>
    <mergeCell ref="I73:R73"/>
    <mergeCell ref="S73:W73"/>
    <mergeCell ref="I74:R74"/>
    <mergeCell ref="S74:W74"/>
    <mergeCell ref="I75:R75"/>
    <mergeCell ref="S75:W75"/>
    <mergeCell ref="H67:Q67"/>
    <mergeCell ref="H68:Q68"/>
    <mergeCell ref="H71:W71"/>
    <mergeCell ref="I72:R72"/>
    <mergeCell ref="S72:T72"/>
    <mergeCell ref="U72:W72"/>
    <mergeCell ref="C46:G46"/>
    <mergeCell ref="I46:M46"/>
    <mergeCell ref="C47:G47"/>
    <mergeCell ref="I47:M47"/>
    <mergeCell ref="C56:G56"/>
    <mergeCell ref="I56:M56"/>
    <mergeCell ref="C38:G38"/>
    <mergeCell ref="I38:M38"/>
    <mergeCell ref="C39:G39"/>
    <mergeCell ref="I39:M39"/>
    <mergeCell ref="C40:G40"/>
    <mergeCell ref="C41:G41"/>
    <mergeCell ref="I41:M41"/>
    <mergeCell ref="C42:G42"/>
    <mergeCell ref="I42:M42"/>
    <mergeCell ref="C43:G43"/>
    <mergeCell ref="I43:M43"/>
    <mergeCell ref="C45:G45"/>
    <mergeCell ref="I45:M45"/>
    <mergeCell ref="C33:G33"/>
    <mergeCell ref="I33:M33"/>
    <mergeCell ref="C34:G34"/>
    <mergeCell ref="I34:M34"/>
    <mergeCell ref="C35:G35"/>
    <mergeCell ref="I35:M35"/>
    <mergeCell ref="I40:M40"/>
    <mergeCell ref="C30:G30"/>
    <mergeCell ref="I30:M30"/>
    <mergeCell ref="C31:G31"/>
    <mergeCell ref="I31:M31"/>
    <mergeCell ref="C32:G32"/>
    <mergeCell ref="I32:M32"/>
    <mergeCell ref="C36:G36"/>
    <mergeCell ref="I36:M36"/>
    <mergeCell ref="C37:G37"/>
    <mergeCell ref="I37:M37"/>
    <mergeCell ref="C29:G29"/>
    <mergeCell ref="I29:M29"/>
    <mergeCell ref="N29:P29"/>
    <mergeCell ref="B27:AY27"/>
    <mergeCell ref="B28:B29"/>
    <mergeCell ref="T28:AU28"/>
    <mergeCell ref="I21:M21"/>
    <mergeCell ref="C22:G22"/>
    <mergeCell ref="I22:M22"/>
    <mergeCell ref="C23:G23"/>
    <mergeCell ref="I23:M23"/>
    <mergeCell ref="C24:G24"/>
    <mergeCell ref="I24:M24"/>
    <mergeCell ref="AV28:AY28"/>
    <mergeCell ref="C17:G17"/>
    <mergeCell ref="I17:M17"/>
    <mergeCell ref="R17:AL25"/>
    <mergeCell ref="C18:G18"/>
    <mergeCell ref="I18:M18"/>
    <mergeCell ref="C19:G19"/>
    <mergeCell ref="I19:M19"/>
    <mergeCell ref="C20:G20"/>
    <mergeCell ref="I20:M20"/>
    <mergeCell ref="C21:G21"/>
    <mergeCell ref="C25:G25"/>
    <mergeCell ref="I25:M25"/>
    <mergeCell ref="C15:G15"/>
    <mergeCell ref="I15:M15"/>
    <mergeCell ref="C16:G16"/>
    <mergeCell ref="I16:M16"/>
    <mergeCell ref="C11:G11"/>
    <mergeCell ref="I11:M11"/>
    <mergeCell ref="C12:G12"/>
    <mergeCell ref="I12:M12"/>
    <mergeCell ref="C13:G13"/>
    <mergeCell ref="I13:M13"/>
    <mergeCell ref="L2:U2"/>
    <mergeCell ref="L3:U4"/>
    <mergeCell ref="L6:U6"/>
    <mergeCell ref="B8:AL8"/>
    <mergeCell ref="R9:AL9"/>
    <mergeCell ref="C10:G10"/>
    <mergeCell ref="I10:M10"/>
    <mergeCell ref="N10:P10"/>
    <mergeCell ref="C14:G14"/>
    <mergeCell ref="I14:M14"/>
  </mergeCells>
  <pageMargins left="0.7" right="0.7" top="0.75" bottom="0.75" header="0.3" footer="0.3"/>
  <pageSetup paperSize="8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Allievi 1-2</vt:lpstr>
      <vt:lpstr>Allievi 3-4</vt:lpstr>
      <vt:lpstr>Allieve 5-6</vt:lpstr>
      <vt:lpstr>Allieve 5-6 a</vt:lpstr>
      <vt:lpstr>Allieve 5-6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Castelli</dc:creator>
  <cp:lastModifiedBy>Administrator</cp:lastModifiedBy>
  <cp:lastPrinted>2019-02-25T14:24:25Z</cp:lastPrinted>
  <dcterms:created xsi:type="dcterms:W3CDTF">2019-02-21T15:56:05Z</dcterms:created>
  <dcterms:modified xsi:type="dcterms:W3CDTF">2019-03-04T08:47:37Z</dcterms:modified>
</cp:coreProperties>
</file>