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Cadetti 1-2" sheetId="1" r:id="rId1"/>
    <sheet name="Cadetti 3-4" sheetId="2" r:id="rId2"/>
    <sheet name="Cadette 5-6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2" i="3" l="1"/>
  <c r="AY33" i="3"/>
  <c r="AY35" i="3"/>
  <c r="AY37" i="3"/>
  <c r="AU37" i="3" l="1"/>
  <c r="AU35" i="3"/>
  <c r="AT34" i="3"/>
  <c r="AY34" i="3" s="1"/>
  <c r="AT31" i="3"/>
  <c r="AY31" i="3" s="1"/>
  <c r="AS36" i="3"/>
  <c r="AY36" i="3" s="1"/>
  <c r="AS30" i="3"/>
  <c r="AR35" i="3"/>
  <c r="AR33" i="3"/>
  <c r="AQ34" i="3"/>
  <c r="AQ32" i="3"/>
  <c r="AP33" i="3"/>
  <c r="AP30" i="3"/>
  <c r="AO37" i="3"/>
  <c r="AO31" i="3"/>
  <c r="AN36" i="3"/>
  <c r="AN34" i="3"/>
  <c r="AM35" i="3"/>
  <c r="AM30" i="3"/>
  <c r="AL33" i="3"/>
  <c r="AL31" i="3"/>
  <c r="AK32" i="3"/>
  <c r="AK30" i="3"/>
  <c r="AJ37" i="3"/>
  <c r="AJ34" i="3"/>
  <c r="AI36" i="3"/>
  <c r="AI33" i="3"/>
  <c r="AH32" i="3"/>
  <c r="AH31" i="3"/>
  <c r="AG37" i="3"/>
  <c r="AG30" i="3"/>
  <c r="AF36" i="3"/>
  <c r="AF35" i="3"/>
  <c r="AE34" i="3"/>
  <c r="AE33" i="3"/>
  <c r="AD37" i="3"/>
  <c r="AD32" i="3"/>
  <c r="AC36" i="3"/>
  <c r="AC31" i="3"/>
  <c r="AB35" i="3"/>
  <c r="AB30" i="3"/>
  <c r="AA37" i="3"/>
  <c r="AA33" i="3"/>
  <c r="Z36" i="3"/>
  <c r="Z32" i="3"/>
  <c r="Y35" i="3"/>
  <c r="Y31" i="3"/>
  <c r="X34" i="3"/>
  <c r="X30" i="3"/>
  <c r="W37" i="3"/>
  <c r="W36" i="3"/>
  <c r="V35" i="3"/>
  <c r="V34" i="3"/>
  <c r="U33" i="3"/>
  <c r="U32" i="3"/>
  <c r="T31" i="3"/>
  <c r="T30" i="3"/>
  <c r="I57" i="3"/>
  <c r="C57" i="3"/>
  <c r="I56" i="3"/>
  <c r="C56" i="3"/>
  <c r="I55" i="3"/>
  <c r="C55" i="3"/>
  <c r="I54" i="3"/>
  <c r="C54" i="3"/>
  <c r="I53" i="3"/>
  <c r="C53" i="3"/>
  <c r="I52" i="3"/>
  <c r="C52" i="3"/>
  <c r="I51" i="3"/>
  <c r="C51" i="3"/>
  <c r="I50" i="3"/>
  <c r="C50" i="3"/>
  <c r="I49" i="3"/>
  <c r="C49" i="3"/>
  <c r="I48" i="3"/>
  <c r="C48" i="3"/>
  <c r="I47" i="3"/>
  <c r="C47" i="3"/>
  <c r="I46" i="3"/>
  <c r="C46" i="3"/>
  <c r="I45" i="3"/>
  <c r="C45" i="3"/>
  <c r="I44" i="3"/>
  <c r="C44" i="3"/>
  <c r="I43" i="3"/>
  <c r="C43" i="3"/>
  <c r="I42" i="3"/>
  <c r="C42" i="3"/>
  <c r="I41" i="3"/>
  <c r="C41" i="3"/>
  <c r="I40" i="3"/>
  <c r="C40" i="3"/>
  <c r="I39" i="3"/>
  <c r="C39" i="3"/>
  <c r="I38" i="3"/>
  <c r="C38" i="3"/>
  <c r="AW37" i="3"/>
  <c r="AV37" i="3"/>
  <c r="I37" i="3"/>
  <c r="C37" i="3"/>
  <c r="AW36" i="3"/>
  <c r="AV36" i="3"/>
  <c r="I36" i="3"/>
  <c r="C36" i="3"/>
  <c r="AW35" i="3"/>
  <c r="AV35" i="3"/>
  <c r="I35" i="3"/>
  <c r="C35" i="3"/>
  <c r="AW34" i="3"/>
  <c r="AV34" i="3"/>
  <c r="I34" i="3"/>
  <c r="C34" i="3"/>
  <c r="AW33" i="3"/>
  <c r="AV33" i="3"/>
  <c r="I33" i="3"/>
  <c r="C33" i="3"/>
  <c r="AW32" i="3"/>
  <c r="AV32" i="3"/>
  <c r="I32" i="3"/>
  <c r="C32" i="3"/>
  <c r="AW31" i="3"/>
  <c r="AV31" i="3"/>
  <c r="I31" i="3"/>
  <c r="C31" i="3"/>
  <c r="AW30" i="3"/>
  <c r="AV30" i="3"/>
  <c r="I30" i="3"/>
  <c r="C30" i="3"/>
  <c r="I75" i="3"/>
  <c r="I74" i="3"/>
  <c r="I73" i="3"/>
  <c r="I72" i="3"/>
  <c r="I25" i="3"/>
  <c r="C25" i="3"/>
  <c r="I24" i="3"/>
  <c r="C24" i="3"/>
  <c r="I23" i="3"/>
  <c r="C23" i="3"/>
  <c r="I22" i="3"/>
  <c r="C22" i="3"/>
  <c r="I21" i="3"/>
  <c r="C21" i="3"/>
  <c r="I20" i="3"/>
  <c r="C20" i="3"/>
  <c r="I19" i="3"/>
  <c r="C19" i="3"/>
  <c r="I18" i="3"/>
  <c r="C18" i="3"/>
  <c r="I17" i="3"/>
  <c r="C17" i="3"/>
  <c r="AJ16" i="3"/>
  <c r="AI16" i="3"/>
  <c r="AH16" i="3"/>
  <c r="AF16" i="3"/>
  <c r="AD16" i="3"/>
  <c r="Y16" i="3"/>
  <c r="V16" i="3"/>
  <c r="I16" i="3"/>
  <c r="C16" i="3"/>
  <c r="AJ15" i="3"/>
  <c r="AI15" i="3"/>
  <c r="AK15" i="3" s="1"/>
  <c r="AE15" i="3"/>
  <c r="AC15" i="3"/>
  <c r="AA15" i="3"/>
  <c r="X15" i="3"/>
  <c r="V15" i="3"/>
  <c r="I15" i="3"/>
  <c r="C15" i="3"/>
  <c r="AJ14" i="3"/>
  <c r="AI14" i="3"/>
  <c r="AH14" i="3"/>
  <c r="AB14" i="3"/>
  <c r="Z14" i="3"/>
  <c r="X14" i="3"/>
  <c r="U14" i="3"/>
  <c r="I14" i="3"/>
  <c r="C14" i="3"/>
  <c r="AJ13" i="3"/>
  <c r="AI13" i="3"/>
  <c r="AG13" i="3"/>
  <c r="AD13" i="3"/>
  <c r="AA13" i="3"/>
  <c r="W13" i="3"/>
  <c r="U13" i="3"/>
  <c r="I13" i="3"/>
  <c r="C13" i="3"/>
  <c r="AJ12" i="3"/>
  <c r="AI12" i="3"/>
  <c r="AF12" i="3"/>
  <c r="AC12" i="3"/>
  <c r="Z12" i="3"/>
  <c r="W12" i="3"/>
  <c r="T12" i="3"/>
  <c r="I12" i="3"/>
  <c r="C12" i="3"/>
  <c r="AJ11" i="3"/>
  <c r="AI11" i="3"/>
  <c r="AG11" i="3"/>
  <c r="AE11" i="3"/>
  <c r="AB11" i="3"/>
  <c r="Y11" i="3"/>
  <c r="T11" i="3"/>
  <c r="I11" i="3"/>
  <c r="C11" i="3"/>
  <c r="AH35" i="2"/>
  <c r="AH33" i="2"/>
  <c r="AG32" i="2"/>
  <c r="AG30" i="2"/>
  <c r="AF35" i="2"/>
  <c r="AF31" i="2"/>
  <c r="AE30" i="2"/>
  <c r="AE34" i="2"/>
  <c r="AD35" i="2"/>
  <c r="AL35" i="2" s="1"/>
  <c r="AD32" i="2"/>
  <c r="AC34" i="2"/>
  <c r="AC31" i="2"/>
  <c r="AB33" i="2"/>
  <c r="AB30" i="2"/>
  <c r="AA34" i="2"/>
  <c r="AA32" i="2"/>
  <c r="Z33" i="2"/>
  <c r="Z31" i="2"/>
  <c r="Y30" i="2"/>
  <c r="Y35" i="2"/>
  <c r="X34" i="2"/>
  <c r="X33" i="2"/>
  <c r="W32" i="2"/>
  <c r="W31" i="2"/>
  <c r="V35" i="2"/>
  <c r="V34" i="2"/>
  <c r="U33" i="2"/>
  <c r="U32" i="2"/>
  <c r="T31" i="2"/>
  <c r="T30" i="2"/>
  <c r="AH16" i="2"/>
  <c r="AH14" i="2"/>
  <c r="AG13" i="2"/>
  <c r="AG11" i="2"/>
  <c r="AF16" i="2"/>
  <c r="AF12" i="2"/>
  <c r="AE15" i="2"/>
  <c r="AE11" i="2"/>
  <c r="AD16" i="2"/>
  <c r="AD13" i="2"/>
  <c r="AC15" i="2"/>
  <c r="AC12" i="2"/>
  <c r="AB14" i="2"/>
  <c r="AB11" i="2"/>
  <c r="AA15" i="2"/>
  <c r="AA13" i="2"/>
  <c r="Z14" i="2"/>
  <c r="Z12" i="2"/>
  <c r="Y16" i="2"/>
  <c r="Y11" i="2"/>
  <c r="X15" i="2"/>
  <c r="X14" i="2"/>
  <c r="V16" i="2"/>
  <c r="V15" i="2"/>
  <c r="W13" i="2"/>
  <c r="W12" i="2"/>
  <c r="AH35" i="1"/>
  <c r="AH33" i="1"/>
  <c r="AG32" i="1"/>
  <c r="AG30" i="1"/>
  <c r="AF35" i="1"/>
  <c r="AF31" i="1"/>
  <c r="AE34" i="1"/>
  <c r="AE30" i="1"/>
  <c r="AD35" i="1"/>
  <c r="AD32" i="1"/>
  <c r="AC34" i="1"/>
  <c r="AC31" i="1"/>
  <c r="AB30" i="1"/>
  <c r="AB33" i="1"/>
  <c r="AA34" i="1"/>
  <c r="AA32" i="1"/>
  <c r="Z33" i="1"/>
  <c r="Z31" i="1"/>
  <c r="Y35" i="1"/>
  <c r="Y30" i="1"/>
  <c r="X34" i="1"/>
  <c r="X33" i="1"/>
  <c r="W32" i="1"/>
  <c r="W31" i="1"/>
  <c r="V35" i="1"/>
  <c r="V34" i="1"/>
  <c r="U33" i="1"/>
  <c r="U32" i="1"/>
  <c r="T31" i="1"/>
  <c r="T30" i="1"/>
  <c r="AH16" i="1"/>
  <c r="AH14" i="1"/>
  <c r="AG11" i="1"/>
  <c r="AG13" i="1"/>
  <c r="AF16" i="1"/>
  <c r="AF12" i="1"/>
  <c r="AE15" i="1"/>
  <c r="AE11" i="1"/>
  <c r="AD16" i="1"/>
  <c r="AD13" i="1"/>
  <c r="AC15" i="1"/>
  <c r="AC12" i="1"/>
  <c r="AB14" i="1"/>
  <c r="AB11" i="1"/>
  <c r="AA13" i="1"/>
  <c r="AA15" i="1"/>
  <c r="Z14" i="1"/>
  <c r="Z12" i="1"/>
  <c r="Y11" i="1"/>
  <c r="Y16" i="1"/>
  <c r="X15" i="1"/>
  <c r="X14" i="1"/>
  <c r="W13" i="1"/>
  <c r="W12" i="1"/>
  <c r="V16" i="1"/>
  <c r="V15" i="1"/>
  <c r="I74" i="2"/>
  <c r="I73" i="2"/>
  <c r="I72" i="2"/>
  <c r="I71" i="2"/>
  <c r="S66" i="2"/>
  <c r="H66" i="2"/>
  <c r="S60" i="2"/>
  <c r="H60" i="2"/>
  <c r="I44" i="2"/>
  <c r="C44" i="2"/>
  <c r="I43" i="2"/>
  <c r="C43" i="2"/>
  <c r="I42" i="2"/>
  <c r="C42" i="2"/>
  <c r="I41" i="2"/>
  <c r="C41" i="2"/>
  <c r="I40" i="2"/>
  <c r="C40" i="2"/>
  <c r="I39" i="2"/>
  <c r="C39" i="2"/>
  <c r="I38" i="2"/>
  <c r="C38" i="2"/>
  <c r="I37" i="2"/>
  <c r="C37" i="2"/>
  <c r="I36" i="2"/>
  <c r="C36" i="2"/>
  <c r="AJ35" i="2"/>
  <c r="AI35" i="2"/>
  <c r="I35" i="2"/>
  <c r="C35" i="2"/>
  <c r="AJ34" i="2"/>
  <c r="AI34" i="2"/>
  <c r="I34" i="2"/>
  <c r="C34" i="2"/>
  <c r="AJ33" i="2"/>
  <c r="AI33" i="2"/>
  <c r="I33" i="2"/>
  <c r="C33" i="2"/>
  <c r="AJ32" i="2"/>
  <c r="AI32" i="2"/>
  <c r="I32" i="2"/>
  <c r="C32" i="2"/>
  <c r="AJ31" i="2"/>
  <c r="AI31" i="2"/>
  <c r="I31" i="2"/>
  <c r="C31" i="2"/>
  <c r="AJ30" i="2"/>
  <c r="AI30" i="2"/>
  <c r="I30" i="2"/>
  <c r="C30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C17" i="2"/>
  <c r="AJ16" i="2"/>
  <c r="AI16" i="2"/>
  <c r="I16" i="2"/>
  <c r="C16" i="2"/>
  <c r="AJ15" i="2"/>
  <c r="AI15" i="2"/>
  <c r="I15" i="2"/>
  <c r="C15" i="2"/>
  <c r="AJ14" i="2"/>
  <c r="AI14" i="2"/>
  <c r="U14" i="2"/>
  <c r="I14" i="2"/>
  <c r="C14" i="2"/>
  <c r="AJ13" i="2"/>
  <c r="AI13" i="2"/>
  <c r="U13" i="2"/>
  <c r="I13" i="2"/>
  <c r="C13" i="2"/>
  <c r="AJ12" i="2"/>
  <c r="AI12" i="2"/>
  <c r="T12" i="2"/>
  <c r="I12" i="2"/>
  <c r="C12" i="2"/>
  <c r="AJ11" i="2"/>
  <c r="AI11" i="2"/>
  <c r="T11" i="2"/>
  <c r="I11" i="2"/>
  <c r="C11" i="2"/>
  <c r="AK35" i="2" l="1"/>
  <c r="AX37" i="3"/>
  <c r="AL31" i="2"/>
  <c r="AK32" i="2"/>
  <c r="AL32" i="2"/>
  <c r="AK31" i="2"/>
  <c r="AK34" i="2"/>
  <c r="AK33" i="2"/>
  <c r="AL33" i="2"/>
  <c r="AK30" i="2"/>
  <c r="AK16" i="2"/>
  <c r="AK14" i="2"/>
  <c r="AK13" i="2"/>
  <c r="AK15" i="2"/>
  <c r="AL12" i="3"/>
  <c r="AL16" i="3"/>
  <c r="AL11" i="3"/>
  <c r="AL14" i="3"/>
  <c r="AL15" i="3"/>
  <c r="AL13" i="3"/>
  <c r="AK16" i="3"/>
  <c r="AK14" i="3"/>
  <c r="AK13" i="3"/>
  <c r="AK12" i="3"/>
  <c r="AX32" i="3"/>
  <c r="AX33" i="3"/>
  <c r="AX36" i="3"/>
  <c r="AX34" i="3"/>
  <c r="AX35" i="3"/>
  <c r="AK11" i="3"/>
  <c r="AX30" i="3"/>
  <c r="AX31" i="3"/>
  <c r="AY30" i="3"/>
  <c r="AL34" i="2"/>
  <c r="AL30" i="2"/>
  <c r="AL11" i="2"/>
  <c r="AL16" i="2"/>
  <c r="AL15" i="2"/>
  <c r="AL14" i="2"/>
  <c r="AL13" i="2"/>
  <c r="AL12" i="2"/>
  <c r="AK12" i="2"/>
  <c r="AK11" i="2"/>
  <c r="U14" i="1"/>
  <c r="U13" i="1"/>
  <c r="AL13" i="1" s="1"/>
  <c r="T11" i="1"/>
  <c r="AL11" i="1" s="1"/>
  <c r="T12" i="1"/>
  <c r="AL12" i="1" s="1"/>
  <c r="I74" i="1"/>
  <c r="I73" i="1"/>
  <c r="I72" i="1"/>
  <c r="I71" i="1"/>
  <c r="S66" i="1"/>
  <c r="S60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AJ35" i="1"/>
  <c r="AI35" i="1"/>
  <c r="AL35" i="1"/>
  <c r="I35" i="1"/>
  <c r="C35" i="1"/>
  <c r="AJ34" i="1"/>
  <c r="AI34" i="1"/>
  <c r="AL34" i="1"/>
  <c r="I34" i="1"/>
  <c r="C34" i="1"/>
  <c r="AJ33" i="1"/>
  <c r="AI33" i="1"/>
  <c r="AL33" i="1"/>
  <c r="I33" i="1"/>
  <c r="C33" i="1"/>
  <c r="AJ32" i="1"/>
  <c r="AI32" i="1"/>
  <c r="AL32" i="1"/>
  <c r="I32" i="1"/>
  <c r="C32" i="1"/>
  <c r="AJ31" i="1"/>
  <c r="AI31" i="1"/>
  <c r="AL31" i="1"/>
  <c r="I31" i="1"/>
  <c r="C31" i="1"/>
  <c r="AJ30" i="1"/>
  <c r="AI30" i="1"/>
  <c r="AL30" i="1"/>
  <c r="I30" i="1"/>
  <c r="C30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AJ16" i="1"/>
  <c r="AI16" i="1"/>
  <c r="AL16" i="1"/>
  <c r="I16" i="1"/>
  <c r="C16" i="1"/>
  <c r="AJ15" i="1"/>
  <c r="AI15" i="1"/>
  <c r="AL15" i="1"/>
  <c r="I15" i="1"/>
  <c r="C15" i="1"/>
  <c r="AJ14" i="1"/>
  <c r="AI14" i="1"/>
  <c r="AL14" i="1"/>
  <c r="I14" i="1"/>
  <c r="C14" i="1"/>
  <c r="AJ13" i="1"/>
  <c r="AI13" i="1"/>
  <c r="I13" i="1"/>
  <c r="C13" i="1"/>
  <c r="AJ12" i="1"/>
  <c r="AI12" i="1"/>
  <c r="I12" i="1"/>
  <c r="C12" i="1"/>
  <c r="AJ11" i="1"/>
  <c r="AI11" i="1"/>
  <c r="I11" i="1"/>
  <c r="C11" i="1"/>
  <c r="AK35" i="1" l="1"/>
  <c r="AK13" i="1"/>
  <c r="AK14" i="1"/>
  <c r="AK32" i="1"/>
  <c r="AK31" i="1"/>
  <c r="AK30" i="1"/>
  <c r="AK34" i="1"/>
  <c r="AK33" i="1"/>
  <c r="AK16" i="1"/>
  <c r="AK15" i="1"/>
  <c r="AK11" i="1"/>
  <c r="AK12" i="1"/>
</calcChain>
</file>

<file path=xl/sharedStrings.xml><?xml version="1.0" encoding="utf-8"?>
<sst xmlns="http://schemas.openxmlformats.org/spreadsheetml/2006/main" count="813" uniqueCount="90">
  <si>
    <t>punteggi e classifica</t>
  </si>
  <si>
    <t>n</t>
  </si>
  <si>
    <t>istituto</t>
  </si>
  <si>
    <t>vs</t>
  </si>
  <si>
    <t>risultato</t>
  </si>
  <si>
    <t>cl</t>
  </si>
  <si>
    <t>f</t>
  </si>
  <si>
    <t>s</t>
  </si>
  <si>
    <t>d</t>
  </si>
  <si>
    <t>pun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</si>
  <si>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</si>
  <si>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</si>
  <si>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</si>
  <si>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</si>
  <si>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</si>
  <si>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</si>
  <si>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</si>
  <si>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</si>
  <si>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</si>
  <si>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</si>
  <si>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</si>
  <si>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</si>
  <si>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</si>
  <si>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Semifinale uno</t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</si>
  <si>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arancio</t>
    </r>
  </si>
  <si>
    <t>Semifinale due</t>
  </si>
  <si>
    <t>Finale  3° - 4° posto</t>
  </si>
  <si>
    <t>perdente semifinale uno</t>
  </si>
  <si>
    <t>perdente semifinale due</t>
  </si>
  <si>
    <t>Finale 1° - 2° posto</t>
  </si>
  <si>
    <t>vincente semifinale uno</t>
  </si>
  <si>
    <t>vincente semifinale due</t>
  </si>
  <si>
    <t>classifica finale</t>
  </si>
  <si>
    <t>campione regionale 2016</t>
  </si>
  <si>
    <t>gold medal</t>
  </si>
  <si>
    <t>silver medal</t>
  </si>
  <si>
    <t>brown medal</t>
  </si>
  <si>
    <t>wood medal</t>
  </si>
  <si>
    <t>FASE PROVINCIALE 2019</t>
  </si>
  <si>
    <t>BASKET 3 vs 3 CADETTI</t>
  </si>
  <si>
    <t>Milano - 26 Febbraio 2019</t>
  </si>
  <si>
    <t>Girone Arancio CAMPO 1</t>
  </si>
  <si>
    <t>Girone Verde CAMPO 2</t>
  </si>
  <si>
    <t>Girone Azzurro CAMPO 3</t>
  </si>
  <si>
    <t>Girone Bianco CAMPO 4</t>
  </si>
  <si>
    <t>IC CONSOLE MARCELLO</t>
  </si>
  <si>
    <t>IC CAVALCANTI</t>
  </si>
  <si>
    <t>ICS GANDHI</t>
  </si>
  <si>
    <t>IC FRISI MELEGNANO</t>
  </si>
  <si>
    <t>IC MANZONI COLOGNO</t>
  </si>
  <si>
    <t>IC SABIN SEGRATE</t>
  </si>
  <si>
    <t>IC VIQUANTERIO A</t>
  </si>
  <si>
    <t>ICS T CROCI</t>
  </si>
  <si>
    <t>GALILEI CORSICO</t>
  </si>
  <si>
    <t>IC GOBETTI</t>
  </si>
  <si>
    <t>IC BORSI</t>
  </si>
  <si>
    <t>IC UNGARETTI MELZO</t>
  </si>
  <si>
    <t>LEONE XIII</t>
  </si>
  <si>
    <t>VIRGILIO DE ANDRE</t>
  </si>
  <si>
    <t>IC MOISE LORIA</t>
  </si>
  <si>
    <t>DANTE ALIGHIERI SESTO</t>
  </si>
  <si>
    <t>COLLEGIO SAN CARLO</t>
  </si>
  <si>
    <t>IIC COPERNICO CORSICO</t>
  </si>
  <si>
    <t>IC S AMBROGIO</t>
  </si>
  <si>
    <t>MARCELLINE MILANO</t>
  </si>
  <si>
    <t>IC LINNEO</t>
  </si>
  <si>
    <t>BASKET 3 vs 3 CADETTE</t>
  </si>
  <si>
    <t>Girone Rosa CAMPO 5</t>
  </si>
  <si>
    <t>gara n°</t>
  </si>
  <si>
    <t>Gara numero</t>
  </si>
  <si>
    <t>Istituto</t>
  </si>
  <si>
    <t>punti</t>
  </si>
  <si>
    <t>IC MANZONI</t>
  </si>
  <si>
    <t>IC COPERNICO CORSICO</t>
  </si>
  <si>
    <t>IC HACK SAN DONATO</t>
  </si>
  <si>
    <t>IC ADA NEGRI MAGNAGO</t>
  </si>
  <si>
    <t>IC HACK SAN DONATO MIL</t>
  </si>
  <si>
    <t>IC MANZONI CORMANO</t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</si>
  <si>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azzurro</t>
    </r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</si>
  <si>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bianco</t>
    </r>
  </si>
  <si>
    <t>1A girone verde</t>
  </si>
  <si>
    <t>GIRONE GIALLO campo 6</t>
  </si>
  <si>
    <t>virgilio de andre</t>
  </si>
  <si>
    <t>gobetti</t>
  </si>
  <si>
    <t>frisi</t>
  </si>
  <si>
    <t>cavalcanti</t>
  </si>
  <si>
    <t>gandhi</t>
  </si>
  <si>
    <t>dante alighieri sesto</t>
  </si>
  <si>
    <t>linneo</t>
  </si>
  <si>
    <t>campione PROVINCIALE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</si>
</sst>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5" x14ac:knownFonts="1">
    <font>
      <sz val="11"/>
      <color theme="1"/>
      <name val="Calibri"/>
      <family val="2"/>
      <scheme val="minor"/>
    </font>
    <font>
      <b/>
      <sz val="14"/>
      <color indexed="18"/>
      <name val="Tahoma"/>
      <family val="2"/>
    </font>
    <font>
      <sz val="12"/>
      <color indexed="10"/>
      <name val="Tahoma"/>
      <family val="2"/>
    </font>
    <font>
      <sz val="12"/>
      <color indexed="18"/>
      <name val="Tahoma"/>
      <family val="2"/>
    </font>
    <font>
      <b/>
      <sz val="18"/>
      <color indexed="18"/>
      <name val="Tahoma"/>
      <family val="2"/>
    </font>
    <font>
      <b/>
      <sz val="12"/>
      <color indexed="9"/>
      <name val="Tahoma"/>
      <family val="2"/>
    </font>
    <font>
      <b/>
      <sz val="12"/>
      <color indexed="18"/>
      <name val="Tahoma"/>
      <family val="2"/>
    </font>
    <font>
      <b/>
      <sz val="12"/>
      <name val="Verdana"/>
      <family val="2"/>
    </font>
    <font>
      <b/>
      <sz val="10"/>
      <color indexed="18"/>
      <name val="Tahoma"/>
      <family val="2"/>
    </font>
    <font>
      <sz val="10"/>
      <color indexed="18"/>
      <name val="Tahoma"/>
      <family val="2"/>
    </font>
    <font>
      <b/>
      <sz val="12"/>
      <color indexed="10"/>
      <name val="Tahoma"/>
      <family val="2"/>
    </font>
    <font>
      <b/>
      <sz val="11"/>
      <color indexed="18"/>
      <name val="Tahoma"/>
      <family val="2"/>
    </font>
    <font>
      <sz val="10"/>
      <color indexed="56"/>
      <name val="Arial"/>
    </font>
    <font>
      <b/>
      <sz val="12"/>
      <color indexed="56"/>
      <name val="Arial"/>
      <family val="2"/>
    </font>
    <font>
      <sz val="10"/>
      <color indexed="56"/>
      <name val="Tahoma"/>
      <family val="2"/>
    </font>
    <font>
      <b/>
      <sz val="12"/>
      <color indexed="56"/>
      <name val="Tahoma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8"/>
      <color indexed="56"/>
      <name val="Tahoma"/>
      <family val="2"/>
    </font>
    <font>
      <b/>
      <sz val="8"/>
      <color indexed="56"/>
      <name val="Arial"/>
      <family val="2"/>
    </font>
    <font>
      <b/>
      <vertAlign val="superscript"/>
      <sz val="8"/>
      <color indexed="56"/>
      <name val="Arial"/>
      <family val="2"/>
    </font>
    <font>
      <sz val="10"/>
      <name val="Tahoma"/>
      <family val="2"/>
    </font>
    <font>
      <b/>
      <sz val="12"/>
      <color indexed="18"/>
      <name val="Arial"/>
      <family val="2"/>
    </font>
    <font>
      <sz val="11"/>
      <color indexed="18"/>
      <name val="Tahoma"/>
      <family val="2"/>
    </font>
    <font>
      <sz val="10"/>
      <color indexed="18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/>
    <xf numFmtId="0" fontId="7" fillId="0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" fontId="3" fillId="4" borderId="13" xfId="0" applyNumberFormat="1" applyFont="1" applyFill="1" applyBorder="1" applyAlignment="1" applyProtection="1">
      <alignment horizontal="center"/>
      <protection locked="0"/>
    </xf>
    <xf numFmtId="1" fontId="3" fillId="4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10" fillId="4" borderId="15" xfId="0" applyFont="1" applyFill="1" applyBorder="1" applyAlignment="1">
      <alignment horizontal="center"/>
    </xf>
    <xf numFmtId="0" fontId="11" fillId="4" borderId="15" xfId="0" applyFont="1" applyFill="1" applyBorder="1" applyAlignment="1" applyProtection="1">
      <alignment horizontal="left"/>
      <protection locked="0"/>
    </xf>
    <xf numFmtId="1" fontId="6" fillId="3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6" fillId="3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9" fillId="4" borderId="16" xfId="0" applyNumberFormat="1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1" fontId="6" fillId="4" borderId="19" xfId="0" applyNumberFormat="1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horizontal="left"/>
      <protection locked="0"/>
    </xf>
    <xf numFmtId="1" fontId="6" fillId="3" borderId="21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9" fillId="4" borderId="21" xfId="0" applyNumberFormat="1" applyFont="1" applyFill="1" applyBorder="1" applyAlignment="1">
      <alignment horizontal="center"/>
    </xf>
    <xf numFmtId="1" fontId="9" fillId="4" borderId="22" xfId="0" applyNumberFormat="1" applyFont="1" applyFill="1" applyBorder="1" applyAlignment="1">
      <alignment horizontal="center"/>
    </xf>
    <xf numFmtId="164" fontId="9" fillId="4" borderId="23" xfId="0" applyNumberFormat="1" applyFont="1" applyFill="1" applyBorder="1" applyAlignment="1">
      <alignment horizontal="center"/>
    </xf>
    <xf numFmtId="1" fontId="6" fillId="4" borderId="24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1" fillId="4" borderId="25" xfId="0" applyFont="1" applyFill="1" applyBorder="1" applyAlignment="1" applyProtection="1">
      <alignment horizontal="left"/>
      <protection locked="0"/>
    </xf>
    <xf numFmtId="1" fontId="3" fillId="4" borderId="26" xfId="0" applyNumberFormat="1" applyFont="1" applyFill="1" applyBorder="1" applyAlignment="1">
      <alignment horizontal="center"/>
    </xf>
    <xf numFmtId="0" fontId="0" fillId="4" borderId="27" xfId="0" applyFill="1" applyBorder="1"/>
    <xf numFmtId="1" fontId="6" fillId="3" borderId="27" xfId="0" applyNumberFormat="1" applyFont="1" applyFill="1" applyBorder="1" applyAlignment="1">
      <alignment horizontal="center"/>
    </xf>
    <xf numFmtId="1" fontId="3" fillId="4" borderId="27" xfId="0" applyNumberFormat="1" applyFont="1" applyFill="1" applyBorder="1" applyAlignment="1">
      <alignment horizontal="center"/>
    </xf>
    <xf numFmtId="1" fontId="6" fillId="3" borderId="28" xfId="0" applyNumberFormat="1" applyFont="1" applyFill="1" applyBorder="1" applyAlignment="1">
      <alignment horizontal="center"/>
    </xf>
    <xf numFmtId="1" fontId="9" fillId="4" borderId="26" xfId="0" applyNumberFormat="1" applyFont="1" applyFill="1" applyBorder="1" applyAlignment="1">
      <alignment horizontal="center"/>
    </xf>
    <xf numFmtId="1" fontId="9" fillId="4" borderId="27" xfId="0" applyNumberFormat="1" applyFont="1" applyFill="1" applyBorder="1" applyAlignment="1">
      <alignment horizontal="center"/>
    </xf>
    <xf numFmtId="164" fontId="9" fillId="4" borderId="28" xfId="0" applyNumberFormat="1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1" fontId="3" fillId="4" borderId="25" xfId="0" applyNumberFormat="1" applyFont="1" applyFill="1" applyBorder="1" applyAlignment="1" applyProtection="1">
      <alignment horizontal="center"/>
      <protection locked="0"/>
    </xf>
    <xf numFmtId="1" fontId="3" fillId="4" borderId="25" xfId="0" applyNumberFormat="1" applyFont="1" applyFill="1" applyBorder="1" applyAlignment="1">
      <alignment horizontal="center"/>
    </xf>
    <xf numFmtId="0" fontId="0" fillId="3" borderId="30" xfId="0" applyFill="1" applyBorder="1"/>
    <xf numFmtId="0" fontId="0" fillId="0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5" borderId="2" xfId="0" applyFill="1" applyBorder="1"/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1" fontId="3" fillId="7" borderId="13" xfId="0" applyNumberFormat="1" applyFont="1" applyFill="1" applyBorder="1" applyAlignment="1" applyProtection="1">
      <alignment horizontal="center"/>
      <protection locked="0"/>
    </xf>
    <xf numFmtId="1" fontId="3" fillId="7" borderId="13" xfId="0" applyNumberFormat="1" applyFont="1" applyFill="1" applyBorder="1" applyAlignment="1">
      <alignment horizontal="center"/>
    </xf>
    <xf numFmtId="0" fontId="0" fillId="5" borderId="14" xfId="0" applyFill="1" applyBorder="1"/>
    <xf numFmtId="0" fontId="10" fillId="8" borderId="15" xfId="0" applyFont="1" applyFill="1" applyBorder="1" applyAlignment="1">
      <alignment horizontal="center"/>
    </xf>
    <xf numFmtId="0" fontId="11" fillId="8" borderId="15" xfId="0" applyFont="1" applyFill="1" applyBorder="1" applyAlignment="1" applyProtection="1">
      <alignment horizontal="left"/>
      <protection locked="0"/>
    </xf>
    <xf numFmtId="1" fontId="6" fillId="6" borderId="16" xfId="0" applyNumberFormat="1" applyFont="1" applyFill="1" applyBorder="1" applyAlignment="1">
      <alignment horizontal="center"/>
    </xf>
    <xf numFmtId="1" fontId="3" fillId="8" borderId="17" xfId="0" applyNumberFormat="1" applyFont="1" applyFill="1" applyBorder="1" applyAlignment="1">
      <alignment horizontal="center"/>
    </xf>
    <xf numFmtId="1" fontId="6" fillId="6" borderId="17" xfId="0" applyNumberFormat="1" applyFont="1" applyFill="1" applyBorder="1" applyAlignment="1">
      <alignment horizontal="center"/>
    </xf>
    <xf numFmtId="1" fontId="3" fillId="8" borderId="18" xfId="0" applyNumberFormat="1" applyFont="1" applyFill="1" applyBorder="1" applyAlignment="1">
      <alignment horizontal="center"/>
    </xf>
    <xf numFmtId="1" fontId="9" fillId="8" borderId="16" xfId="0" applyNumberFormat="1" applyFont="1" applyFill="1" applyBorder="1" applyAlignment="1">
      <alignment horizontal="center"/>
    </xf>
    <xf numFmtId="1" fontId="9" fillId="8" borderId="17" xfId="0" applyNumberFormat="1" applyFont="1" applyFill="1" applyBorder="1" applyAlignment="1">
      <alignment horizontal="center"/>
    </xf>
    <xf numFmtId="164" fontId="9" fillId="8" borderId="18" xfId="0" applyNumberFormat="1" applyFont="1" applyFill="1" applyBorder="1" applyAlignment="1">
      <alignment horizontal="center"/>
    </xf>
    <xf numFmtId="1" fontId="6" fillId="8" borderId="19" xfId="0" applyNumberFormat="1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1" fontId="3" fillId="7" borderId="20" xfId="0" applyNumberFormat="1" applyFont="1" applyFill="1" applyBorder="1" applyAlignment="1" applyProtection="1">
      <alignment horizontal="center"/>
      <protection locked="0"/>
    </xf>
    <xf numFmtId="1" fontId="3" fillId="7" borderId="20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1" fillId="8" borderId="20" xfId="0" applyFont="1" applyFill="1" applyBorder="1" applyAlignment="1" applyProtection="1">
      <alignment horizontal="left"/>
      <protection locked="0"/>
    </xf>
    <xf numFmtId="1" fontId="6" fillId="6" borderId="21" xfId="0" applyNumberFormat="1" applyFont="1" applyFill="1" applyBorder="1" applyAlignment="1">
      <alignment horizontal="center"/>
    </xf>
    <xf numFmtId="1" fontId="3" fillId="8" borderId="22" xfId="0" applyNumberFormat="1" applyFont="1" applyFill="1" applyBorder="1" applyAlignment="1">
      <alignment horizontal="center"/>
    </xf>
    <xf numFmtId="1" fontId="6" fillId="6" borderId="22" xfId="0" applyNumberFormat="1" applyFont="1" applyFill="1" applyBorder="1" applyAlignment="1">
      <alignment horizontal="center"/>
    </xf>
    <xf numFmtId="1" fontId="3" fillId="8" borderId="23" xfId="0" applyNumberFormat="1" applyFont="1" applyFill="1" applyBorder="1" applyAlignment="1">
      <alignment horizontal="center"/>
    </xf>
    <xf numFmtId="1" fontId="9" fillId="8" borderId="21" xfId="0" applyNumberFormat="1" applyFont="1" applyFill="1" applyBorder="1" applyAlignment="1">
      <alignment horizontal="center"/>
    </xf>
    <xf numFmtId="1" fontId="9" fillId="8" borderId="22" xfId="0" applyNumberFormat="1" applyFont="1" applyFill="1" applyBorder="1" applyAlignment="1">
      <alignment horizontal="center"/>
    </xf>
    <xf numFmtId="164" fontId="9" fillId="8" borderId="23" xfId="0" applyNumberFormat="1" applyFont="1" applyFill="1" applyBorder="1" applyAlignment="1">
      <alignment horizontal="center"/>
    </xf>
    <xf numFmtId="1" fontId="6" fillId="8" borderId="24" xfId="0" applyNumberFormat="1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" fontId="3" fillId="7" borderId="14" xfId="0" applyNumberFormat="1" applyFont="1" applyFill="1" applyBorder="1" applyAlignment="1" applyProtection="1">
      <alignment horizontal="center"/>
      <protection locked="0"/>
    </xf>
    <xf numFmtId="1" fontId="3" fillId="7" borderId="14" xfId="0" applyNumberFormat="1" applyFont="1" applyFill="1" applyBorder="1" applyAlignment="1">
      <alignment horizontal="center"/>
    </xf>
    <xf numFmtId="1" fontId="3" fillId="8" borderId="21" xfId="0" applyNumberFormat="1" applyFont="1" applyFill="1" applyBorder="1" applyAlignment="1">
      <alignment horizontal="center"/>
    </xf>
    <xf numFmtId="1" fontId="6" fillId="6" borderId="23" xfId="0" applyNumberFormat="1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1" fillId="8" borderId="25" xfId="0" applyFont="1" applyFill="1" applyBorder="1" applyAlignment="1" applyProtection="1">
      <alignment horizontal="left"/>
      <protection locked="0"/>
    </xf>
    <xf numFmtId="1" fontId="3" fillId="8" borderId="26" xfId="0" applyNumberFormat="1" applyFont="1" applyFill="1" applyBorder="1" applyAlignment="1">
      <alignment horizontal="center"/>
    </xf>
    <xf numFmtId="0" fontId="0" fillId="8" borderId="27" xfId="0" applyFill="1" applyBorder="1"/>
    <xf numFmtId="1" fontId="6" fillId="6" borderId="27" xfId="0" applyNumberFormat="1" applyFont="1" applyFill="1" applyBorder="1" applyAlignment="1">
      <alignment horizontal="center"/>
    </xf>
    <xf numFmtId="1" fontId="3" fillId="8" borderId="27" xfId="0" applyNumberFormat="1" applyFont="1" applyFill="1" applyBorder="1" applyAlignment="1">
      <alignment horizontal="center"/>
    </xf>
    <xf numFmtId="1" fontId="6" fillId="6" borderId="28" xfId="0" applyNumberFormat="1" applyFont="1" applyFill="1" applyBorder="1" applyAlignment="1">
      <alignment horizontal="center"/>
    </xf>
    <xf numFmtId="1" fontId="9" fillId="8" borderId="26" xfId="0" applyNumberFormat="1" applyFont="1" applyFill="1" applyBorder="1" applyAlignment="1">
      <alignment horizontal="center"/>
    </xf>
    <xf numFmtId="1" fontId="9" fillId="8" borderId="27" xfId="0" applyNumberFormat="1" applyFont="1" applyFill="1" applyBorder="1" applyAlignment="1">
      <alignment horizontal="center"/>
    </xf>
    <xf numFmtId="164" fontId="9" fillId="8" borderId="28" xfId="0" applyNumberFormat="1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1" fontId="3" fillId="7" borderId="25" xfId="0" applyNumberFormat="1" applyFont="1" applyFill="1" applyBorder="1" applyAlignment="1" applyProtection="1">
      <alignment horizontal="center"/>
      <protection locked="0"/>
    </xf>
    <xf numFmtId="1" fontId="3" fillId="7" borderId="25" xfId="0" applyNumberFormat="1" applyFont="1" applyFill="1" applyBorder="1" applyAlignment="1">
      <alignment horizontal="center"/>
    </xf>
    <xf numFmtId="0" fontId="0" fillId="5" borderId="30" xfId="0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/>
    <xf numFmtId="0" fontId="15" fillId="0" borderId="31" xfId="0" applyFont="1" applyFill="1" applyBorder="1" applyAlignment="1" applyProtection="1">
      <alignment horizontal="right"/>
      <protection locked="0"/>
    </xf>
    <xf numFmtId="0" fontId="15" fillId="0" borderId="31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7" fillId="0" borderId="1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12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/>
    <xf numFmtId="0" fontId="15" fillId="0" borderId="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0" fillId="9" borderId="2" xfId="0" applyFill="1" applyBorder="1"/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1" fontId="3" fillId="10" borderId="13" xfId="0" applyNumberFormat="1" applyFont="1" applyFill="1" applyBorder="1" applyAlignment="1" applyProtection="1">
      <alignment horizontal="center"/>
      <protection locked="0"/>
    </xf>
    <xf numFmtId="1" fontId="3" fillId="10" borderId="13" xfId="0" applyNumberFormat="1" applyFont="1" applyFill="1" applyBorder="1" applyAlignment="1">
      <alignment horizontal="center"/>
    </xf>
    <xf numFmtId="0" fontId="0" fillId="10" borderId="14" xfId="0" applyFill="1" applyBorder="1"/>
    <xf numFmtId="0" fontId="10" fillId="10" borderId="15" xfId="0" applyFont="1" applyFill="1" applyBorder="1" applyAlignment="1">
      <alignment horizontal="center"/>
    </xf>
    <xf numFmtId="0" fontId="11" fillId="10" borderId="15" xfId="0" applyFont="1" applyFill="1" applyBorder="1" applyAlignment="1" applyProtection="1">
      <alignment horizontal="left"/>
      <protection locked="0"/>
    </xf>
    <xf numFmtId="1" fontId="6" fillId="10" borderId="16" xfId="0" applyNumberFormat="1" applyFont="1" applyFill="1" applyBorder="1" applyAlignment="1">
      <alignment horizontal="center"/>
    </xf>
    <xf numFmtId="1" fontId="3" fillId="10" borderId="17" xfId="0" applyNumberFormat="1" applyFont="1" applyFill="1" applyBorder="1" applyAlignment="1">
      <alignment horizontal="center"/>
    </xf>
    <xf numFmtId="1" fontId="6" fillId="10" borderId="17" xfId="0" applyNumberFormat="1" applyFont="1" applyFill="1" applyBorder="1" applyAlignment="1">
      <alignment horizontal="center"/>
    </xf>
    <xf numFmtId="1" fontId="3" fillId="10" borderId="18" xfId="0" applyNumberFormat="1" applyFont="1" applyFill="1" applyBorder="1" applyAlignment="1">
      <alignment horizontal="center"/>
    </xf>
    <xf numFmtId="1" fontId="9" fillId="10" borderId="16" xfId="0" applyNumberFormat="1" applyFont="1" applyFill="1" applyBorder="1" applyAlignment="1">
      <alignment horizontal="center"/>
    </xf>
    <xf numFmtId="1" fontId="9" fillId="10" borderId="17" xfId="0" applyNumberFormat="1" applyFont="1" applyFill="1" applyBorder="1" applyAlignment="1">
      <alignment horizontal="center"/>
    </xf>
    <xf numFmtId="164" fontId="9" fillId="10" borderId="18" xfId="0" applyNumberFormat="1" applyFont="1" applyFill="1" applyBorder="1" applyAlignment="1">
      <alignment horizontal="center"/>
    </xf>
    <xf numFmtId="1" fontId="6" fillId="10" borderId="19" xfId="0" applyNumberFormat="1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1" fontId="3" fillId="10" borderId="20" xfId="0" applyNumberFormat="1" applyFont="1" applyFill="1" applyBorder="1" applyAlignment="1" applyProtection="1">
      <alignment horizontal="center"/>
      <protection locked="0"/>
    </xf>
    <xf numFmtId="1" fontId="3" fillId="10" borderId="20" xfId="0" applyNumberFormat="1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1" fillId="10" borderId="20" xfId="0" applyFont="1" applyFill="1" applyBorder="1" applyAlignment="1" applyProtection="1">
      <alignment horizontal="left"/>
      <protection locked="0"/>
    </xf>
    <xf numFmtId="1" fontId="6" fillId="10" borderId="21" xfId="0" applyNumberFormat="1" applyFont="1" applyFill="1" applyBorder="1" applyAlignment="1">
      <alignment horizontal="center"/>
    </xf>
    <xf numFmtId="1" fontId="3" fillId="10" borderId="22" xfId="0" applyNumberFormat="1" applyFont="1" applyFill="1" applyBorder="1" applyAlignment="1">
      <alignment horizontal="center"/>
    </xf>
    <xf numFmtId="1" fontId="6" fillId="10" borderId="22" xfId="0" applyNumberFormat="1" applyFont="1" applyFill="1" applyBorder="1" applyAlignment="1">
      <alignment horizontal="center"/>
    </xf>
    <xf numFmtId="1" fontId="3" fillId="10" borderId="23" xfId="0" applyNumberFormat="1" applyFont="1" applyFill="1" applyBorder="1" applyAlignment="1">
      <alignment horizontal="center"/>
    </xf>
    <xf numFmtId="1" fontId="9" fillId="10" borderId="21" xfId="0" applyNumberFormat="1" applyFont="1" applyFill="1" applyBorder="1" applyAlignment="1">
      <alignment horizontal="center"/>
    </xf>
    <xf numFmtId="1" fontId="9" fillId="10" borderId="22" xfId="0" applyNumberFormat="1" applyFont="1" applyFill="1" applyBorder="1" applyAlignment="1">
      <alignment horizontal="center"/>
    </xf>
    <xf numFmtId="164" fontId="9" fillId="10" borderId="23" xfId="0" applyNumberFormat="1" applyFont="1" applyFill="1" applyBorder="1" applyAlignment="1">
      <alignment horizontal="center"/>
    </xf>
    <xf numFmtId="1" fontId="6" fillId="10" borderId="24" xfId="0" applyNumberFormat="1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1" fontId="3" fillId="10" borderId="14" xfId="0" applyNumberFormat="1" applyFont="1" applyFill="1" applyBorder="1" applyAlignment="1" applyProtection="1">
      <alignment horizontal="center"/>
      <protection locked="0"/>
    </xf>
    <xf numFmtId="1" fontId="3" fillId="10" borderId="14" xfId="0" applyNumberFormat="1" applyFont="1" applyFill="1" applyBorder="1" applyAlignment="1">
      <alignment horizontal="center"/>
    </xf>
    <xf numFmtId="1" fontId="3" fillId="10" borderId="21" xfId="0" applyNumberFormat="1" applyFont="1" applyFill="1" applyBorder="1" applyAlignment="1">
      <alignment horizontal="center"/>
    </xf>
    <xf numFmtId="1" fontId="6" fillId="10" borderId="23" xfId="0" applyNumberFormat="1" applyFont="1" applyFill="1" applyBorder="1" applyAlignment="1">
      <alignment horizontal="center"/>
    </xf>
    <xf numFmtId="0" fontId="10" fillId="10" borderId="25" xfId="0" applyFont="1" applyFill="1" applyBorder="1" applyAlignment="1">
      <alignment horizontal="center"/>
    </xf>
    <xf numFmtId="0" fontId="11" fillId="10" borderId="25" xfId="0" applyFont="1" applyFill="1" applyBorder="1" applyAlignment="1" applyProtection="1">
      <alignment horizontal="left"/>
      <protection locked="0"/>
    </xf>
    <xf numFmtId="1" fontId="3" fillId="10" borderId="26" xfId="0" applyNumberFormat="1" applyFont="1" applyFill="1" applyBorder="1" applyAlignment="1">
      <alignment horizontal="center"/>
    </xf>
    <xf numFmtId="0" fontId="0" fillId="10" borderId="27" xfId="0" applyFill="1" applyBorder="1"/>
    <xf numFmtId="1" fontId="6" fillId="10" borderId="27" xfId="0" applyNumberFormat="1" applyFont="1" applyFill="1" applyBorder="1" applyAlignment="1">
      <alignment horizontal="center"/>
    </xf>
    <xf numFmtId="1" fontId="3" fillId="10" borderId="27" xfId="0" applyNumberFormat="1" applyFont="1" applyFill="1" applyBorder="1" applyAlignment="1">
      <alignment horizontal="center"/>
    </xf>
    <xf numFmtId="1" fontId="6" fillId="10" borderId="28" xfId="0" applyNumberFormat="1" applyFont="1" applyFill="1" applyBorder="1" applyAlignment="1">
      <alignment horizontal="center"/>
    </xf>
    <xf numFmtId="1" fontId="9" fillId="10" borderId="26" xfId="0" applyNumberFormat="1" applyFont="1" applyFill="1" applyBorder="1" applyAlignment="1">
      <alignment horizontal="center"/>
    </xf>
    <xf numFmtId="1" fontId="9" fillId="10" borderId="27" xfId="0" applyNumberFormat="1" applyFont="1" applyFill="1" applyBorder="1" applyAlignment="1">
      <alignment horizontal="center"/>
    </xf>
    <xf numFmtId="164" fontId="9" fillId="10" borderId="28" xfId="0" applyNumberFormat="1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1" fontId="3" fillId="10" borderId="25" xfId="0" applyNumberFormat="1" applyFont="1" applyFill="1" applyBorder="1" applyAlignment="1" applyProtection="1">
      <alignment horizontal="center"/>
      <protection locked="0"/>
    </xf>
    <xf numFmtId="1" fontId="3" fillId="10" borderId="25" xfId="0" applyNumberFormat="1" applyFont="1" applyFill="1" applyBorder="1" applyAlignment="1">
      <alignment horizontal="center"/>
    </xf>
    <xf numFmtId="0" fontId="0" fillId="10" borderId="30" xfId="0" applyFill="1" applyBorder="1"/>
    <xf numFmtId="0" fontId="5" fillId="11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0" fillId="11" borderId="2" xfId="0" applyFill="1" applyBorder="1"/>
    <xf numFmtId="0" fontId="6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1" fontId="3" fillId="11" borderId="13" xfId="0" applyNumberFormat="1" applyFont="1" applyFill="1" applyBorder="1" applyAlignment="1" applyProtection="1">
      <alignment horizontal="center"/>
      <protection locked="0"/>
    </xf>
    <xf numFmtId="1" fontId="3" fillId="11" borderId="13" xfId="0" applyNumberFormat="1" applyFont="1" applyFill="1" applyBorder="1" applyAlignment="1">
      <alignment horizontal="center"/>
    </xf>
    <xf numFmtId="0" fontId="0" fillId="11" borderId="14" xfId="0" applyFill="1" applyBorder="1"/>
    <xf numFmtId="0" fontId="10" fillId="11" borderId="15" xfId="0" applyFont="1" applyFill="1" applyBorder="1" applyAlignment="1">
      <alignment horizontal="center"/>
    </xf>
    <xf numFmtId="1" fontId="6" fillId="11" borderId="16" xfId="0" applyNumberFormat="1" applyFont="1" applyFill="1" applyBorder="1" applyAlignment="1">
      <alignment horizontal="center"/>
    </xf>
    <xf numFmtId="1" fontId="3" fillId="11" borderId="17" xfId="0" applyNumberFormat="1" applyFont="1" applyFill="1" applyBorder="1" applyAlignment="1">
      <alignment horizontal="center"/>
    </xf>
    <xf numFmtId="1" fontId="6" fillId="11" borderId="17" xfId="0" applyNumberFormat="1" applyFont="1" applyFill="1" applyBorder="1" applyAlignment="1">
      <alignment horizontal="center"/>
    </xf>
    <xf numFmtId="1" fontId="3" fillId="11" borderId="18" xfId="0" applyNumberFormat="1" applyFont="1" applyFill="1" applyBorder="1" applyAlignment="1">
      <alignment horizontal="center"/>
    </xf>
    <xf numFmtId="1" fontId="9" fillId="11" borderId="16" xfId="0" applyNumberFormat="1" applyFont="1" applyFill="1" applyBorder="1" applyAlignment="1">
      <alignment horizontal="center"/>
    </xf>
    <xf numFmtId="1" fontId="9" fillId="11" borderId="17" xfId="0" applyNumberFormat="1" applyFont="1" applyFill="1" applyBorder="1" applyAlignment="1">
      <alignment horizontal="center"/>
    </xf>
    <xf numFmtId="164" fontId="9" fillId="11" borderId="18" xfId="0" applyNumberFormat="1" applyFont="1" applyFill="1" applyBorder="1" applyAlignment="1">
      <alignment horizontal="center"/>
    </xf>
    <xf numFmtId="1" fontId="6" fillId="11" borderId="19" xfId="0" applyNumberFormat="1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1" fontId="3" fillId="11" borderId="20" xfId="0" applyNumberFormat="1" applyFont="1" applyFill="1" applyBorder="1" applyAlignment="1" applyProtection="1">
      <alignment horizontal="center"/>
      <protection locked="0"/>
    </xf>
    <xf numFmtId="1" fontId="3" fillId="11" borderId="20" xfId="0" applyNumberFormat="1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/>
    </xf>
    <xf numFmtId="0" fontId="11" fillId="11" borderId="20" xfId="0" applyFont="1" applyFill="1" applyBorder="1" applyAlignment="1" applyProtection="1">
      <alignment horizontal="left"/>
      <protection locked="0"/>
    </xf>
    <xf numFmtId="1" fontId="6" fillId="11" borderId="21" xfId="0" applyNumberFormat="1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6" fillId="11" borderId="22" xfId="0" applyNumberFormat="1" applyFont="1" applyFill="1" applyBorder="1" applyAlignment="1">
      <alignment horizontal="center"/>
    </xf>
    <xf numFmtId="1" fontId="3" fillId="11" borderId="23" xfId="0" applyNumberFormat="1" applyFont="1" applyFill="1" applyBorder="1" applyAlignment="1">
      <alignment horizontal="center"/>
    </xf>
    <xf numFmtId="1" fontId="9" fillId="11" borderId="21" xfId="0" applyNumberFormat="1" applyFont="1" applyFill="1" applyBorder="1" applyAlignment="1">
      <alignment horizontal="center"/>
    </xf>
    <xf numFmtId="1" fontId="9" fillId="11" borderId="22" xfId="0" applyNumberFormat="1" applyFont="1" applyFill="1" applyBorder="1" applyAlignment="1">
      <alignment horizontal="center"/>
    </xf>
    <xf numFmtId="164" fontId="9" fillId="11" borderId="23" xfId="0" applyNumberFormat="1" applyFont="1" applyFill="1" applyBorder="1" applyAlignment="1">
      <alignment horizontal="center"/>
    </xf>
    <xf numFmtId="1" fontId="6" fillId="11" borderId="24" xfId="0" applyNumberFormat="1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1" fontId="3" fillId="11" borderId="14" xfId="0" applyNumberFormat="1" applyFont="1" applyFill="1" applyBorder="1" applyAlignment="1" applyProtection="1">
      <alignment horizontal="center"/>
      <protection locked="0"/>
    </xf>
    <xf numFmtId="1" fontId="3" fillId="11" borderId="14" xfId="0" applyNumberFormat="1" applyFont="1" applyFill="1" applyBorder="1" applyAlignment="1">
      <alignment horizontal="center"/>
    </xf>
    <xf numFmtId="1" fontId="3" fillId="11" borderId="21" xfId="0" applyNumberFormat="1" applyFont="1" applyFill="1" applyBorder="1" applyAlignment="1">
      <alignment horizontal="center"/>
    </xf>
    <xf numFmtId="1" fontId="6" fillId="11" borderId="23" xfId="0" applyNumberFormat="1" applyFont="1" applyFill="1" applyBorder="1" applyAlignment="1">
      <alignment horizontal="center"/>
    </xf>
    <xf numFmtId="0" fontId="10" fillId="11" borderId="25" xfId="0" applyFont="1" applyFill="1" applyBorder="1" applyAlignment="1">
      <alignment horizontal="center"/>
    </xf>
    <xf numFmtId="0" fontId="11" fillId="11" borderId="25" xfId="0" applyFont="1" applyFill="1" applyBorder="1" applyAlignment="1" applyProtection="1">
      <alignment horizontal="left"/>
      <protection locked="0"/>
    </xf>
    <xf numFmtId="1" fontId="3" fillId="11" borderId="26" xfId="0" applyNumberFormat="1" applyFont="1" applyFill="1" applyBorder="1" applyAlignment="1">
      <alignment horizontal="center"/>
    </xf>
    <xf numFmtId="0" fontId="0" fillId="11" borderId="27" xfId="0" applyFill="1" applyBorder="1"/>
    <xf numFmtId="1" fontId="6" fillId="11" borderId="27" xfId="0" applyNumberFormat="1" applyFont="1" applyFill="1" applyBorder="1" applyAlignment="1">
      <alignment horizontal="center"/>
    </xf>
    <xf numFmtId="1" fontId="3" fillId="11" borderId="27" xfId="0" applyNumberFormat="1" applyFont="1" applyFill="1" applyBorder="1" applyAlignment="1">
      <alignment horizontal="center"/>
    </xf>
    <xf numFmtId="1" fontId="6" fillId="11" borderId="28" xfId="0" applyNumberFormat="1" applyFont="1" applyFill="1" applyBorder="1" applyAlignment="1">
      <alignment horizontal="center"/>
    </xf>
    <xf numFmtId="1" fontId="9" fillId="11" borderId="26" xfId="0" applyNumberFormat="1" applyFont="1" applyFill="1" applyBorder="1" applyAlignment="1">
      <alignment horizontal="center"/>
    </xf>
    <xf numFmtId="1" fontId="9" fillId="11" borderId="27" xfId="0" applyNumberFormat="1" applyFont="1" applyFill="1" applyBorder="1" applyAlignment="1">
      <alignment horizontal="center"/>
    </xf>
    <xf numFmtId="164" fontId="9" fillId="11" borderId="28" xfId="0" applyNumberFormat="1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3" fillId="11" borderId="30" xfId="0" applyFont="1" applyFill="1" applyBorder="1" applyAlignment="1">
      <alignment horizontal="center"/>
    </xf>
    <xf numFmtId="1" fontId="3" fillId="11" borderId="25" xfId="0" applyNumberFormat="1" applyFont="1" applyFill="1" applyBorder="1" applyAlignment="1" applyProtection="1">
      <alignment horizontal="center"/>
      <protection locked="0"/>
    </xf>
    <xf numFmtId="1" fontId="3" fillId="11" borderId="25" xfId="0" applyNumberFormat="1" applyFont="1" applyFill="1" applyBorder="1" applyAlignment="1">
      <alignment horizontal="center"/>
    </xf>
    <xf numFmtId="0" fontId="0" fillId="11" borderId="30" xfId="0" applyFill="1" applyBorder="1"/>
    <xf numFmtId="0" fontId="5" fillId="13" borderId="1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0" fillId="13" borderId="2" xfId="0" applyFill="1" applyBorder="1"/>
    <xf numFmtId="0" fontId="6" fillId="13" borderId="7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1" fontId="3" fillId="14" borderId="13" xfId="0" applyNumberFormat="1" applyFont="1" applyFill="1" applyBorder="1" applyAlignment="1" applyProtection="1">
      <alignment horizontal="center"/>
      <protection locked="0"/>
    </xf>
    <xf numFmtId="1" fontId="3" fillId="14" borderId="13" xfId="0" applyNumberFormat="1" applyFont="1" applyFill="1" applyBorder="1" applyAlignment="1">
      <alignment horizontal="center"/>
    </xf>
    <xf numFmtId="0" fontId="0" fillId="14" borderId="14" xfId="0" applyFill="1" applyBorder="1"/>
    <xf numFmtId="0" fontId="10" fillId="14" borderId="15" xfId="0" applyFont="1" applyFill="1" applyBorder="1" applyAlignment="1">
      <alignment horizontal="center"/>
    </xf>
    <xf numFmtId="1" fontId="6" fillId="14" borderId="16" xfId="0" applyNumberFormat="1" applyFont="1" applyFill="1" applyBorder="1" applyAlignment="1">
      <alignment horizontal="center"/>
    </xf>
    <xf numFmtId="1" fontId="3" fillId="14" borderId="17" xfId="0" applyNumberFormat="1" applyFont="1" applyFill="1" applyBorder="1" applyAlignment="1">
      <alignment horizontal="center"/>
    </xf>
    <xf numFmtId="1" fontId="6" fillId="14" borderId="17" xfId="0" applyNumberFormat="1" applyFont="1" applyFill="1" applyBorder="1" applyAlignment="1">
      <alignment horizontal="center"/>
    </xf>
    <xf numFmtId="1" fontId="3" fillId="14" borderId="18" xfId="0" applyNumberFormat="1" applyFont="1" applyFill="1" applyBorder="1" applyAlignment="1">
      <alignment horizontal="center"/>
    </xf>
    <xf numFmtId="1" fontId="9" fillId="14" borderId="16" xfId="0" applyNumberFormat="1" applyFont="1" applyFill="1" applyBorder="1" applyAlignment="1">
      <alignment horizontal="center"/>
    </xf>
    <xf numFmtId="1" fontId="9" fillId="14" borderId="17" xfId="0" applyNumberFormat="1" applyFont="1" applyFill="1" applyBorder="1" applyAlignment="1">
      <alignment horizontal="center"/>
    </xf>
    <xf numFmtId="164" fontId="9" fillId="14" borderId="18" xfId="0" applyNumberFormat="1" applyFont="1" applyFill="1" applyBorder="1" applyAlignment="1">
      <alignment horizontal="center"/>
    </xf>
    <xf numFmtId="1" fontId="6" fillId="14" borderId="19" xfId="0" applyNumberFormat="1" applyFont="1" applyFill="1" applyBorder="1" applyAlignment="1">
      <alignment horizontal="center"/>
    </xf>
    <xf numFmtId="0" fontId="9" fillId="14" borderId="20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1" fontId="3" fillId="14" borderId="20" xfId="0" applyNumberFormat="1" applyFont="1" applyFill="1" applyBorder="1" applyAlignment="1" applyProtection="1">
      <alignment horizontal="center"/>
      <protection locked="0"/>
    </xf>
    <xf numFmtId="1" fontId="3" fillId="14" borderId="20" xfId="0" applyNumberFormat="1" applyFont="1" applyFill="1" applyBorder="1" applyAlignment="1">
      <alignment horizontal="center"/>
    </xf>
    <xf numFmtId="0" fontId="10" fillId="14" borderId="20" xfId="0" applyFont="1" applyFill="1" applyBorder="1" applyAlignment="1">
      <alignment horizontal="center"/>
    </xf>
    <xf numFmtId="0" fontId="11" fillId="14" borderId="20" xfId="0" applyFont="1" applyFill="1" applyBorder="1" applyAlignment="1" applyProtection="1">
      <alignment horizontal="left"/>
      <protection locked="0"/>
    </xf>
    <xf numFmtId="1" fontId="6" fillId="14" borderId="21" xfId="0" applyNumberFormat="1" applyFont="1" applyFill="1" applyBorder="1" applyAlignment="1">
      <alignment horizontal="center"/>
    </xf>
    <xf numFmtId="1" fontId="3" fillId="14" borderId="22" xfId="0" applyNumberFormat="1" applyFont="1" applyFill="1" applyBorder="1" applyAlignment="1">
      <alignment horizontal="center"/>
    </xf>
    <xf numFmtId="1" fontId="6" fillId="14" borderId="22" xfId="0" applyNumberFormat="1" applyFont="1" applyFill="1" applyBorder="1" applyAlignment="1">
      <alignment horizontal="center"/>
    </xf>
    <xf numFmtId="1" fontId="3" fillId="14" borderId="23" xfId="0" applyNumberFormat="1" applyFont="1" applyFill="1" applyBorder="1" applyAlignment="1">
      <alignment horizontal="center"/>
    </xf>
    <xf numFmtId="1" fontId="9" fillId="14" borderId="21" xfId="0" applyNumberFormat="1" applyFont="1" applyFill="1" applyBorder="1" applyAlignment="1">
      <alignment horizontal="center"/>
    </xf>
    <xf numFmtId="1" fontId="9" fillId="14" borderId="22" xfId="0" applyNumberFormat="1" applyFont="1" applyFill="1" applyBorder="1" applyAlignment="1">
      <alignment horizontal="center"/>
    </xf>
    <xf numFmtId="164" fontId="9" fillId="14" borderId="23" xfId="0" applyNumberFormat="1" applyFont="1" applyFill="1" applyBorder="1" applyAlignment="1">
      <alignment horizontal="center"/>
    </xf>
    <xf numFmtId="1" fontId="6" fillId="14" borderId="24" xfId="0" applyNumberFormat="1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1" fontId="3" fillId="14" borderId="14" xfId="0" applyNumberFormat="1" applyFont="1" applyFill="1" applyBorder="1" applyAlignment="1" applyProtection="1">
      <alignment horizontal="center"/>
      <protection locked="0"/>
    </xf>
    <xf numFmtId="1" fontId="3" fillId="14" borderId="14" xfId="0" applyNumberFormat="1" applyFont="1" applyFill="1" applyBorder="1" applyAlignment="1">
      <alignment horizontal="center"/>
    </xf>
    <xf numFmtId="1" fontId="3" fillId="14" borderId="21" xfId="0" applyNumberFormat="1" applyFont="1" applyFill="1" applyBorder="1" applyAlignment="1">
      <alignment horizontal="center"/>
    </xf>
    <xf numFmtId="1" fontId="6" fillId="14" borderId="23" xfId="0" applyNumberFormat="1" applyFont="1" applyFill="1" applyBorder="1" applyAlignment="1">
      <alignment horizontal="center"/>
    </xf>
    <xf numFmtId="0" fontId="10" fillId="14" borderId="25" xfId="0" applyFont="1" applyFill="1" applyBorder="1" applyAlignment="1">
      <alignment horizontal="center"/>
    </xf>
    <xf numFmtId="0" fontId="11" fillId="14" borderId="25" xfId="0" applyFont="1" applyFill="1" applyBorder="1" applyAlignment="1" applyProtection="1">
      <alignment horizontal="left"/>
      <protection locked="0"/>
    </xf>
    <xf numFmtId="1" fontId="3" fillId="14" borderId="26" xfId="0" applyNumberFormat="1" applyFont="1" applyFill="1" applyBorder="1" applyAlignment="1">
      <alignment horizontal="center"/>
    </xf>
    <xf numFmtId="0" fontId="0" fillId="14" borderId="27" xfId="0" applyFill="1" applyBorder="1"/>
    <xf numFmtId="1" fontId="6" fillId="14" borderId="27" xfId="0" applyNumberFormat="1" applyFont="1" applyFill="1" applyBorder="1" applyAlignment="1">
      <alignment horizontal="center"/>
    </xf>
    <xf numFmtId="1" fontId="3" fillId="14" borderId="27" xfId="0" applyNumberFormat="1" applyFont="1" applyFill="1" applyBorder="1" applyAlignment="1">
      <alignment horizontal="center"/>
    </xf>
    <xf numFmtId="1" fontId="6" fillId="14" borderId="28" xfId="0" applyNumberFormat="1" applyFont="1" applyFill="1" applyBorder="1" applyAlignment="1">
      <alignment horizontal="center"/>
    </xf>
    <xf numFmtId="1" fontId="9" fillId="14" borderId="26" xfId="0" applyNumberFormat="1" applyFont="1" applyFill="1" applyBorder="1" applyAlignment="1">
      <alignment horizontal="center"/>
    </xf>
    <xf numFmtId="1" fontId="9" fillId="14" borderId="27" xfId="0" applyNumberFormat="1" applyFont="1" applyFill="1" applyBorder="1" applyAlignment="1">
      <alignment horizontal="center"/>
    </xf>
    <xf numFmtId="164" fontId="9" fillId="14" borderId="28" xfId="0" applyNumberFormat="1" applyFont="1" applyFill="1" applyBorder="1" applyAlignment="1">
      <alignment horizontal="center"/>
    </xf>
    <xf numFmtId="0" fontId="9" fillId="14" borderId="30" xfId="0" applyFont="1" applyFill="1" applyBorder="1" applyAlignment="1">
      <alignment horizontal="center"/>
    </xf>
    <xf numFmtId="0" fontId="3" fillId="14" borderId="30" xfId="0" applyFont="1" applyFill="1" applyBorder="1" applyAlignment="1">
      <alignment horizontal="center"/>
    </xf>
    <xf numFmtId="1" fontId="3" fillId="14" borderId="25" xfId="0" applyNumberFormat="1" applyFont="1" applyFill="1" applyBorder="1" applyAlignment="1" applyProtection="1">
      <alignment horizontal="center"/>
      <protection locked="0"/>
    </xf>
    <xf numFmtId="1" fontId="3" fillId="14" borderId="25" xfId="0" applyNumberFormat="1" applyFont="1" applyFill="1" applyBorder="1" applyAlignment="1">
      <alignment horizontal="center"/>
    </xf>
    <xf numFmtId="0" fontId="0" fillId="14" borderId="30" xfId="0" applyFill="1" applyBorder="1"/>
    <xf numFmtId="0" fontId="5" fillId="15" borderId="2" xfId="0" applyFont="1" applyFill="1" applyBorder="1" applyAlignment="1">
      <alignment horizontal="center" vertical="center"/>
    </xf>
    <xf numFmtId="0" fontId="0" fillId="15" borderId="2" xfId="0" applyFill="1" applyBorder="1" applyAlignment="1">
      <alignment vertical="center"/>
    </xf>
    <xf numFmtId="0" fontId="6" fillId="15" borderId="2" xfId="0" applyFont="1" applyFill="1" applyBorder="1" applyAlignment="1">
      <alignment vertical="center"/>
    </xf>
    <xf numFmtId="0" fontId="6" fillId="15" borderId="8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0" fontId="1" fillId="16" borderId="40" xfId="0" applyFont="1" applyFill="1" applyBorder="1" applyAlignment="1">
      <alignment horizontal="center" vertical="center"/>
    </xf>
    <xf numFmtId="2" fontId="3" fillId="17" borderId="3" xfId="0" applyNumberFormat="1" applyFont="1" applyFill="1" applyBorder="1" applyAlignment="1">
      <alignment horizontal="center" vertical="center"/>
    </xf>
    <xf numFmtId="1" fontId="3" fillId="17" borderId="41" xfId="0" applyNumberFormat="1" applyFont="1" applyFill="1" applyBorder="1" applyAlignment="1" applyProtection="1">
      <alignment horizontal="center" vertical="center"/>
      <protection locked="0"/>
    </xf>
    <xf numFmtId="1" fontId="3" fillId="16" borderId="41" xfId="0" applyNumberFormat="1" applyFont="1" applyFill="1" applyBorder="1" applyAlignment="1">
      <alignment horizontal="center" vertical="center"/>
    </xf>
    <xf numFmtId="1" fontId="3" fillId="16" borderId="42" xfId="0" applyNumberFormat="1" applyFont="1" applyFill="1" applyBorder="1" applyAlignment="1" applyProtection="1">
      <alignment horizontal="center" vertical="center"/>
      <protection locked="0"/>
    </xf>
    <xf numFmtId="0" fontId="0" fillId="15" borderId="19" xfId="0" applyFill="1" applyBorder="1" applyAlignment="1">
      <alignment vertical="center"/>
    </xf>
    <xf numFmtId="0" fontId="10" fillId="16" borderId="43" xfId="0" applyFont="1" applyFill="1" applyBorder="1" applyAlignment="1">
      <alignment horizontal="center" vertical="center"/>
    </xf>
    <xf numFmtId="1" fontId="6" fillId="12" borderId="40" xfId="0" applyNumberFormat="1" applyFont="1" applyFill="1" applyBorder="1" applyAlignment="1">
      <alignment horizontal="center" vertical="center"/>
    </xf>
    <xf numFmtId="1" fontId="6" fillId="12" borderId="41" xfId="0" applyNumberFormat="1" applyFont="1" applyFill="1" applyBorder="1" applyAlignment="1">
      <alignment horizontal="center" vertical="center"/>
    </xf>
    <xf numFmtId="1" fontId="3" fillId="16" borderId="42" xfId="0" applyNumberFormat="1" applyFont="1" applyFill="1" applyBorder="1" applyAlignment="1">
      <alignment horizontal="center" vertical="center"/>
    </xf>
    <xf numFmtId="1" fontId="9" fillId="16" borderId="45" xfId="0" applyNumberFormat="1" applyFont="1" applyFill="1" applyBorder="1" applyAlignment="1">
      <alignment horizontal="center" vertical="center"/>
    </xf>
    <xf numFmtId="1" fontId="9" fillId="16" borderId="46" xfId="0" applyNumberFormat="1" applyFont="1" applyFill="1" applyBorder="1" applyAlignment="1">
      <alignment horizontal="center" vertical="center"/>
    </xf>
    <xf numFmtId="164" fontId="9" fillId="16" borderId="46" xfId="0" applyNumberFormat="1" applyFont="1" applyFill="1" applyBorder="1" applyAlignment="1">
      <alignment horizontal="center" vertical="center"/>
    </xf>
    <xf numFmtId="1" fontId="6" fillId="16" borderId="47" xfId="0" applyNumberFormat="1" applyFont="1" applyFill="1" applyBorder="1" applyAlignment="1">
      <alignment horizontal="center" vertical="center"/>
    </xf>
    <xf numFmtId="0" fontId="1" fillId="16" borderId="48" xfId="0" applyFont="1" applyFill="1" applyBorder="1" applyAlignment="1">
      <alignment horizontal="center" vertical="center"/>
    </xf>
    <xf numFmtId="2" fontId="3" fillId="17" borderId="24" xfId="0" applyNumberFormat="1" applyFont="1" applyFill="1" applyBorder="1" applyAlignment="1">
      <alignment horizontal="center" vertical="center"/>
    </xf>
    <xf numFmtId="1" fontId="3" fillId="17" borderId="49" xfId="0" applyNumberFormat="1" applyFont="1" applyFill="1" applyBorder="1" applyAlignment="1" applyProtection="1">
      <alignment horizontal="center" vertical="center"/>
      <protection locked="0"/>
    </xf>
    <xf numFmtId="1" fontId="3" fillId="16" borderId="49" xfId="0" applyNumberFormat="1" applyFont="1" applyFill="1" applyBorder="1" applyAlignment="1">
      <alignment horizontal="center" vertical="center"/>
    </xf>
    <xf numFmtId="1" fontId="3" fillId="16" borderId="50" xfId="0" applyNumberFormat="1" applyFont="1" applyFill="1" applyBorder="1" applyAlignment="1" applyProtection="1">
      <alignment horizontal="center" vertical="center"/>
      <protection locked="0"/>
    </xf>
    <xf numFmtId="0" fontId="10" fillId="16" borderId="48" xfId="0" applyFont="1" applyFill="1" applyBorder="1" applyAlignment="1">
      <alignment horizontal="center" vertical="center"/>
    </xf>
    <xf numFmtId="0" fontId="11" fillId="16" borderId="51" xfId="0" applyFont="1" applyFill="1" applyBorder="1" applyAlignment="1" applyProtection="1">
      <alignment horizontal="left" vertical="center"/>
      <protection locked="0"/>
    </xf>
    <xf numFmtId="1" fontId="6" fillId="12" borderId="48" xfId="0" applyNumberFormat="1" applyFont="1" applyFill="1" applyBorder="1" applyAlignment="1">
      <alignment horizontal="center" vertical="center"/>
    </xf>
    <xf numFmtId="1" fontId="6" fillId="12" borderId="49" xfId="0" applyNumberFormat="1" applyFont="1" applyFill="1" applyBorder="1" applyAlignment="1">
      <alignment horizontal="center" vertical="center"/>
    </xf>
    <xf numFmtId="1" fontId="3" fillId="16" borderId="50" xfId="0" applyNumberFormat="1" applyFont="1" applyFill="1" applyBorder="1" applyAlignment="1">
      <alignment horizontal="center" vertical="center"/>
    </xf>
    <xf numFmtId="1" fontId="9" fillId="16" borderId="52" xfId="0" applyNumberFormat="1" applyFont="1" applyFill="1" applyBorder="1" applyAlignment="1">
      <alignment horizontal="center" vertical="center"/>
    </xf>
    <xf numFmtId="1" fontId="9" fillId="16" borderId="49" xfId="0" applyNumberFormat="1" applyFont="1" applyFill="1" applyBorder="1" applyAlignment="1">
      <alignment horizontal="center" vertical="center"/>
    </xf>
    <xf numFmtId="164" fontId="9" fillId="16" borderId="49" xfId="0" applyNumberFormat="1" applyFont="1" applyFill="1" applyBorder="1" applyAlignment="1">
      <alignment horizontal="center" vertical="center"/>
    </xf>
    <xf numFmtId="1" fontId="6" fillId="16" borderId="50" xfId="0" applyNumberFormat="1" applyFont="1" applyFill="1" applyBorder="1" applyAlignment="1">
      <alignment horizontal="center" vertical="center"/>
    </xf>
    <xf numFmtId="2" fontId="3" fillId="17" borderId="19" xfId="0" applyNumberFormat="1" applyFont="1" applyFill="1" applyBorder="1" applyAlignment="1">
      <alignment horizontal="center" vertical="center"/>
    </xf>
    <xf numFmtId="0" fontId="10" fillId="16" borderId="53" xfId="0" applyFont="1" applyFill="1" applyBorder="1" applyAlignment="1">
      <alignment horizontal="center" vertical="center"/>
    </xf>
    <xf numFmtId="0" fontId="11" fillId="16" borderId="54" xfId="0" applyFont="1" applyFill="1" applyBorder="1" applyAlignment="1" applyProtection="1">
      <alignment horizontal="left" vertical="center"/>
      <protection locked="0"/>
    </xf>
    <xf numFmtId="1" fontId="3" fillId="16" borderId="48" xfId="0" applyNumberFormat="1" applyFont="1" applyFill="1" applyBorder="1" applyAlignment="1">
      <alignment horizontal="center" vertical="center"/>
    </xf>
    <xf numFmtId="1" fontId="9" fillId="16" borderId="55" xfId="0" applyNumberFormat="1" applyFont="1" applyFill="1" applyBorder="1" applyAlignment="1">
      <alignment horizontal="center" vertical="center"/>
    </xf>
    <xf numFmtId="1" fontId="9" fillId="16" borderId="56" xfId="0" applyNumberFormat="1" applyFont="1" applyFill="1" applyBorder="1" applyAlignment="1">
      <alignment horizontal="center" vertical="center"/>
    </xf>
    <xf numFmtId="164" fontId="9" fillId="16" borderId="56" xfId="0" applyNumberFormat="1" applyFont="1" applyFill="1" applyBorder="1" applyAlignment="1">
      <alignment horizontal="center" vertical="center"/>
    </xf>
    <xf numFmtId="1" fontId="6" fillId="16" borderId="57" xfId="0" applyNumberFormat="1" applyFont="1" applyFill="1" applyBorder="1" applyAlignment="1">
      <alignment horizontal="center" vertical="center"/>
    </xf>
    <xf numFmtId="1" fontId="6" fillId="15" borderId="50" xfId="0" applyNumberFormat="1" applyFont="1" applyFill="1" applyBorder="1" applyAlignment="1">
      <alignment horizontal="center" vertical="center"/>
    </xf>
    <xf numFmtId="1" fontId="3" fillId="16" borderId="51" xfId="0" applyNumberFormat="1" applyFont="1" applyFill="1" applyBorder="1" applyAlignment="1">
      <alignment horizontal="center" vertical="center"/>
    </xf>
    <xf numFmtId="1" fontId="9" fillId="16" borderId="48" xfId="0" applyNumberFormat="1" applyFont="1" applyFill="1" applyBorder="1" applyAlignment="1">
      <alignment horizontal="center" vertical="center"/>
    </xf>
    <xf numFmtId="0" fontId="10" fillId="16" borderId="58" xfId="0" applyFont="1" applyFill="1" applyBorder="1" applyAlignment="1">
      <alignment horizontal="center" vertical="center"/>
    </xf>
    <xf numFmtId="0" fontId="11" fillId="16" borderId="59" xfId="0" applyFont="1" applyFill="1" applyBorder="1" applyAlignment="1" applyProtection="1">
      <alignment horizontal="left" vertical="center"/>
      <protection locked="0"/>
    </xf>
    <xf numFmtId="1" fontId="3" fillId="16" borderId="58" xfId="0" applyNumberFormat="1" applyFont="1" applyFill="1" applyBorder="1" applyAlignment="1">
      <alignment horizontal="center" vertical="center"/>
    </xf>
    <xf numFmtId="1" fontId="3" fillId="16" borderId="60" xfId="0" applyNumberFormat="1" applyFont="1" applyFill="1" applyBorder="1" applyAlignment="1">
      <alignment horizontal="center" vertical="center"/>
    </xf>
    <xf numFmtId="1" fontId="6" fillId="12" borderId="60" xfId="0" applyNumberFormat="1" applyFont="1" applyFill="1" applyBorder="1" applyAlignment="1">
      <alignment horizontal="center" vertical="center"/>
    </xf>
    <xf numFmtId="1" fontId="6" fillId="15" borderId="61" xfId="0" applyNumberFormat="1" applyFont="1" applyFill="1" applyBorder="1" applyAlignment="1">
      <alignment horizontal="center" vertical="center"/>
    </xf>
    <xf numFmtId="1" fontId="9" fillId="16" borderId="58" xfId="0" applyNumberFormat="1" applyFont="1" applyFill="1" applyBorder="1" applyAlignment="1">
      <alignment horizontal="center" vertical="center"/>
    </xf>
    <xf numFmtId="1" fontId="9" fillId="16" borderId="60" xfId="0" applyNumberFormat="1" applyFont="1" applyFill="1" applyBorder="1" applyAlignment="1">
      <alignment horizontal="center" vertical="center"/>
    </xf>
    <xf numFmtId="164" fontId="9" fillId="16" borderId="60" xfId="0" applyNumberFormat="1" applyFont="1" applyFill="1" applyBorder="1" applyAlignment="1">
      <alignment horizontal="center" vertical="center"/>
    </xf>
    <xf numFmtId="1" fontId="6" fillId="16" borderId="61" xfId="0" applyNumberFormat="1" applyFont="1" applyFill="1" applyBorder="1" applyAlignment="1">
      <alignment horizontal="center" vertical="center"/>
    </xf>
    <xf numFmtId="0" fontId="0" fillId="16" borderId="1" xfId="0" applyFill="1" applyBorder="1" applyAlignment="1" applyProtection="1">
      <alignment vertical="center"/>
      <protection locked="0"/>
    </xf>
    <xf numFmtId="0" fontId="0" fillId="16" borderId="2" xfId="0" applyFill="1" applyBorder="1" applyAlignment="1" applyProtection="1">
      <alignment horizontal="center" vertical="center"/>
      <protection locked="0"/>
    </xf>
    <xf numFmtId="0" fontId="0" fillId="16" borderId="2" xfId="0" applyFill="1" applyBorder="1" applyAlignment="1" applyProtection="1">
      <alignment vertical="center"/>
      <protection locked="0"/>
    </xf>
    <xf numFmtId="0" fontId="0" fillId="16" borderId="3" xfId="0" applyFill="1" applyBorder="1" applyAlignment="1" applyProtection="1">
      <alignment vertical="center"/>
      <protection locked="0"/>
    </xf>
    <xf numFmtId="0" fontId="0" fillId="16" borderId="29" xfId="0" applyFill="1" applyBorder="1" applyAlignment="1" applyProtection="1">
      <alignment vertical="center"/>
      <protection locked="0"/>
    </xf>
    <xf numFmtId="0" fontId="0" fillId="16" borderId="0" xfId="0" applyFill="1" applyBorder="1" applyAlignment="1" applyProtection="1">
      <alignment horizontal="center" vertical="center"/>
      <protection locked="0"/>
    </xf>
    <xf numFmtId="0" fontId="0" fillId="16" borderId="0" xfId="0" applyFill="1" applyBorder="1" applyAlignment="1" applyProtection="1">
      <alignment vertical="center"/>
      <protection locked="0"/>
    </xf>
    <xf numFmtId="0" fontId="0" fillId="16" borderId="19" xfId="0" applyFill="1" applyBorder="1" applyAlignment="1" applyProtection="1">
      <alignment vertical="center"/>
      <protection locked="0"/>
    </xf>
    <xf numFmtId="0" fontId="1" fillId="16" borderId="58" xfId="0" applyFont="1" applyFill="1" applyBorder="1" applyAlignment="1">
      <alignment horizontal="center" vertical="center"/>
    </xf>
    <xf numFmtId="2" fontId="3" fillId="17" borderId="25" xfId="0" applyNumberFormat="1" applyFont="1" applyFill="1" applyBorder="1" applyAlignment="1">
      <alignment horizontal="center" vertical="center"/>
    </xf>
    <xf numFmtId="1" fontId="3" fillId="17" borderId="60" xfId="0" applyNumberFormat="1" applyFont="1" applyFill="1" applyBorder="1" applyAlignment="1" applyProtection="1">
      <alignment horizontal="center" vertical="center"/>
      <protection locked="0"/>
    </xf>
    <xf numFmtId="1" fontId="3" fillId="16" borderId="61" xfId="0" applyNumberFormat="1" applyFont="1" applyFill="1" applyBorder="1" applyAlignment="1" applyProtection="1">
      <alignment horizontal="center" vertical="center"/>
      <protection locked="0"/>
    </xf>
    <xf numFmtId="0" fontId="0" fillId="15" borderId="30" xfId="0" applyFill="1" applyBorder="1" applyAlignment="1">
      <alignment vertical="center"/>
    </xf>
    <xf numFmtId="0" fontId="0" fillId="16" borderId="7" xfId="0" applyFill="1" applyBorder="1" applyAlignment="1" applyProtection="1">
      <alignment vertical="center"/>
      <protection locked="0"/>
    </xf>
    <xf numFmtId="0" fontId="0" fillId="16" borderId="8" xfId="0" applyFill="1" applyBorder="1" applyAlignment="1" applyProtection="1">
      <alignment horizontal="center" vertical="center"/>
      <protection locked="0"/>
    </xf>
    <xf numFmtId="0" fontId="0" fillId="16" borderId="8" xfId="0" applyFill="1" applyBorder="1" applyAlignment="1" applyProtection="1">
      <alignment vertical="center"/>
      <protection locked="0"/>
    </xf>
    <xf numFmtId="0" fontId="0" fillId="16" borderId="9" xfId="0" applyFill="1" applyBorder="1" applyAlignment="1" applyProtection="1">
      <alignment vertical="center"/>
      <protection locked="0"/>
    </xf>
    <xf numFmtId="0" fontId="1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2" fontId="3" fillId="11" borderId="7" xfId="0" applyNumberFormat="1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1" fontId="3" fillId="11" borderId="8" xfId="0" applyNumberFormat="1" applyFont="1" applyFill="1" applyBorder="1" applyAlignment="1" applyProtection="1">
      <alignment horizontal="center" vertical="center"/>
      <protection locked="0"/>
    </xf>
    <xf numFmtId="1" fontId="3" fillId="11" borderId="8" xfId="0" applyNumberFormat="1" applyFont="1" applyFill="1" applyBorder="1" applyAlignment="1">
      <alignment horizontal="center" vertical="center"/>
    </xf>
    <xf numFmtId="0" fontId="0" fillId="11" borderId="8" xfId="0" applyFill="1" applyBorder="1" applyAlignment="1">
      <alignment vertical="center"/>
    </xf>
    <xf numFmtId="0" fontId="0" fillId="11" borderId="8" xfId="0" applyFill="1" applyBorder="1" applyAlignment="1" applyProtection="1">
      <alignment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0" fillId="11" borderId="0" xfId="0" applyFill="1" applyBorder="1" applyAlignment="1" applyProtection="1">
      <alignment vertical="center"/>
      <protection locked="0"/>
    </xf>
    <xf numFmtId="0" fontId="0" fillId="11" borderId="0" xfId="0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1" fillId="12" borderId="20" xfId="0" applyFont="1" applyFill="1" applyBorder="1" applyAlignment="1" applyProtection="1">
      <alignment horizontal="left"/>
      <protection locked="0"/>
    </xf>
    <xf numFmtId="0" fontId="11" fillId="12" borderId="15" xfId="0" applyFont="1" applyFill="1" applyBorder="1" applyAlignment="1" applyProtection="1">
      <alignment horizontal="left"/>
      <protection locked="0"/>
    </xf>
    <xf numFmtId="0" fontId="11" fillId="20" borderId="20" xfId="0" applyFont="1" applyFill="1" applyBorder="1" applyAlignment="1" applyProtection="1">
      <alignment horizontal="left"/>
      <protection locked="0"/>
    </xf>
    <xf numFmtId="0" fontId="11" fillId="21" borderId="44" xfId="0" applyFont="1" applyFill="1" applyBorder="1" applyAlignment="1" applyProtection="1">
      <alignment horizontal="left" vertical="center"/>
      <protection locked="0"/>
    </xf>
    <xf numFmtId="0" fontId="11" fillId="20" borderId="51" xfId="0" applyFont="1" applyFill="1" applyBorder="1" applyAlignment="1" applyProtection="1">
      <alignment horizontal="left" vertical="center"/>
      <protection locked="0"/>
    </xf>
    <xf numFmtId="0" fontId="15" fillId="23" borderId="31" xfId="0" applyFont="1" applyFill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center"/>
      <protection locked="0"/>
    </xf>
    <xf numFmtId="0" fontId="6" fillId="11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6" fillId="22" borderId="31" xfId="0" applyFont="1" applyFill="1" applyBorder="1" applyAlignment="1">
      <alignment horizontal="left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15" fillId="19" borderId="10" xfId="0" applyFont="1" applyFill="1" applyBorder="1" applyAlignment="1" applyProtection="1">
      <alignment horizontal="center" vertical="center"/>
      <protection locked="0"/>
    </xf>
    <xf numFmtId="0" fontId="15" fillId="19" borderId="11" xfId="0" applyFont="1" applyFill="1" applyBorder="1" applyAlignment="1" applyProtection="1">
      <alignment horizontal="center" vertical="center"/>
      <protection locked="0"/>
    </xf>
    <xf numFmtId="0" fontId="15" fillId="19" borderId="12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6" fillId="19" borderId="31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0" fontId="13" fillId="12" borderId="12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center"/>
      <protection locked="0"/>
    </xf>
    <xf numFmtId="0" fontId="19" fillId="4" borderId="29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18" borderId="29" xfId="0" applyFont="1" applyFill="1" applyBorder="1" applyAlignment="1">
      <alignment horizontal="center" vertical="center"/>
    </xf>
    <xf numFmtId="0" fontId="19" fillId="18" borderId="0" xfId="0" applyFont="1" applyFill="1" applyBorder="1" applyAlignment="1">
      <alignment horizontal="center" vertical="center"/>
    </xf>
    <xf numFmtId="0" fontId="15" fillId="22" borderId="10" xfId="0" applyFont="1" applyFill="1" applyBorder="1" applyAlignment="1">
      <alignment horizontal="center" vertical="center"/>
    </xf>
    <xf numFmtId="0" fontId="15" fillId="22" borderId="11" xfId="0" applyFont="1" applyFill="1" applyBorder="1" applyAlignment="1">
      <alignment horizontal="center" vertical="center"/>
    </xf>
    <xf numFmtId="0" fontId="15" fillId="22" borderId="12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/>
    </xf>
    <xf numFmtId="1" fontId="9" fillId="7" borderId="14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1" fontId="9" fillId="10" borderId="14" xfId="0" applyNumberFormat="1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1" fontId="9" fillId="10" borderId="20" xfId="0" applyNumberFormat="1" applyFont="1" applyFill="1" applyBorder="1" applyAlignment="1">
      <alignment horizontal="center"/>
    </xf>
    <xf numFmtId="0" fontId="0" fillId="10" borderId="29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1" fontId="9" fillId="11" borderId="14" xfId="0" applyNumberFormat="1" applyFont="1" applyFill="1" applyBorder="1" applyAlignment="1">
      <alignment horizontal="center"/>
    </xf>
    <xf numFmtId="1" fontId="9" fillId="11" borderId="20" xfId="0" applyNumberFormat="1" applyFont="1" applyFill="1" applyBorder="1" applyAlignment="1">
      <alignment horizontal="center"/>
    </xf>
    <xf numFmtId="0" fontId="9" fillId="11" borderId="30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9" fillId="14" borderId="20" xfId="0" applyFont="1" applyFill="1" applyBorder="1" applyAlignment="1">
      <alignment horizontal="center"/>
    </xf>
    <xf numFmtId="1" fontId="9" fillId="14" borderId="20" xfId="0" applyNumberFormat="1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1" fontId="9" fillId="14" borderId="14" xfId="0" applyNumberFormat="1" applyFont="1" applyFill="1" applyBorder="1" applyAlignment="1">
      <alignment horizontal="center"/>
    </xf>
    <xf numFmtId="0" fontId="0" fillId="14" borderId="29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23" fillId="17" borderId="49" xfId="0" applyFont="1" applyFill="1" applyBorder="1" applyAlignment="1">
      <alignment horizontal="center" vertical="center"/>
    </xf>
    <xf numFmtId="0" fontId="23" fillId="17" borderId="50" xfId="0" applyFont="1" applyFill="1" applyBorder="1" applyAlignment="1">
      <alignment horizontal="center" vertical="center"/>
    </xf>
    <xf numFmtId="1" fontId="23" fillId="17" borderId="48" xfId="0" applyNumberFormat="1" applyFont="1" applyFill="1" applyBorder="1" applyAlignment="1">
      <alignment horizontal="center" vertical="center"/>
    </xf>
    <xf numFmtId="0" fontId="23" fillId="17" borderId="48" xfId="0" applyFont="1" applyFill="1" applyBorder="1" applyAlignment="1">
      <alignment horizontal="center" vertical="center"/>
    </xf>
    <xf numFmtId="0" fontId="23" fillId="17" borderId="41" xfId="0" applyFont="1" applyFill="1" applyBorder="1" applyAlignment="1">
      <alignment horizontal="center" vertical="center"/>
    </xf>
    <xf numFmtId="0" fontId="23" fillId="17" borderId="42" xfId="0" applyFont="1" applyFill="1" applyBorder="1" applyAlignment="1">
      <alignment horizontal="center" vertical="center"/>
    </xf>
    <xf numFmtId="0" fontId="23" fillId="17" borderId="40" xfId="0" applyFont="1" applyFill="1" applyBorder="1" applyAlignment="1">
      <alignment horizontal="center" vertical="center"/>
    </xf>
    <xf numFmtId="1" fontId="23" fillId="17" borderId="49" xfId="0" applyNumberFormat="1" applyFont="1" applyFill="1" applyBorder="1" applyAlignment="1">
      <alignment horizontal="center" vertical="center"/>
    </xf>
    <xf numFmtId="0" fontId="6" fillId="12" borderId="31" xfId="0" applyFont="1" applyFill="1" applyBorder="1" applyAlignment="1">
      <alignment horizontal="left" vertical="center"/>
    </xf>
    <xf numFmtId="0" fontId="23" fillId="17" borderId="60" xfId="0" applyFont="1" applyFill="1" applyBorder="1" applyAlignment="1">
      <alignment horizontal="center" vertical="center"/>
    </xf>
    <xf numFmtId="0" fontId="23" fillId="17" borderId="61" xfId="0" applyFont="1" applyFill="1" applyBorder="1" applyAlignment="1">
      <alignment horizontal="center" vertical="center"/>
    </xf>
    <xf numFmtId="0" fontId="23" fillId="17" borderId="5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</xdr:rowOff>
    </xdr:from>
    <xdr:to>
      <xdr:col>5</xdr:col>
      <xdr:colOff>114300</xdr:colOff>
      <xdr:row>4</xdr:row>
      <xdr:rowOff>85725</xdr:rowOff>
    </xdr:to>
    <xdr:pic>
      <xdr:nvPicPr>
        <xdr:cNvPr id="2" name="Picture 1" descr="C:\Documents and Settings\Sergio Vrernizzi\Desktop\VECCHIO COMPUTER\VARIE UFFICIO\ANNI 2000 2011\IMMAGINI E LOGHI\CAMP STUD\campionati stud nome e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9050"/>
          <a:ext cx="1647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26</xdr:col>
      <xdr:colOff>38101</xdr:colOff>
      <xdr:row>4</xdr:row>
      <xdr:rowOff>85725</xdr:rowOff>
    </xdr:to>
    <xdr:pic>
      <xdr:nvPicPr>
        <xdr:cNvPr id="3" name="Picture 2" descr="C:\Documents and Settings\Sergio Vrernizzi\Desktop\VECCHIO COMPUTER\VARIE UFFICIO\ANNI 2000 2011\IMMAGINI E LOGHI\USR\usrlogo_new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1790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3</xdr:col>
      <xdr:colOff>304800</xdr:colOff>
      <xdr:row>5</xdr:row>
      <xdr:rowOff>128155</xdr:rowOff>
    </xdr:to>
    <xdr:pic>
      <xdr:nvPicPr>
        <xdr:cNvPr id="2" name="Picture 1" descr="C:\Documents and Settings\Sergio Vrernizzi\Desktop\VECCHIO COMPUTER\VARIE UFFICIO\ANNI 2000 2011\IMMAGINI E LOGHI\CAMP STUD\campionati stud nome e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371475" cy="95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24</xdr:col>
      <xdr:colOff>228600</xdr:colOff>
      <xdr:row>4</xdr:row>
      <xdr:rowOff>76200</xdr:rowOff>
    </xdr:to>
    <xdr:pic>
      <xdr:nvPicPr>
        <xdr:cNvPr id="3" name="Picture 2" descr="C:\Documents and Settings\Sergio Vrernizzi\Desktop\VECCHIO COMPUTER\VARIE UFFICIO\ANNI 2000 2011\IMMAGINI E LOGHI\USR\usrlogo_new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3</xdr:col>
      <xdr:colOff>0</xdr:colOff>
      <xdr:row>5</xdr:row>
      <xdr:rowOff>23380</xdr:rowOff>
    </xdr:to>
    <xdr:pic>
      <xdr:nvPicPr>
        <xdr:cNvPr id="2" name="Picture 1" descr="C:\Documents and Settings\Sergio Vrernizzi\Desktop\VECCHIO COMPUTER\VARIE UFFICIO\ANNI 2000 2011\IMMAGINI E LOGHI\CAMP STUD\campionati stud nome e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371475" cy="95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24</xdr:col>
      <xdr:colOff>57149</xdr:colOff>
      <xdr:row>4</xdr:row>
      <xdr:rowOff>66675</xdr:rowOff>
    </xdr:to>
    <xdr:pic>
      <xdr:nvPicPr>
        <xdr:cNvPr id="3" name="Picture 2" descr="C:\Documents and Settings\Sergio Vrernizzi\Desktop\VECCHIO COMPUTER\VARIE UFFICIO\ANNI 2000 2011\IMMAGINI E LOGHI\USR\usrlogo_new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400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abSelected="1" zoomScale="70" zoomScaleNormal="70" workbookViewId="0">
      <selection activeCell="AL77" sqref="AL77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2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20" width="4.5546875" style="1" customWidth="1"/>
    <col min="21" max="21" width="6" style="1" customWidth="1"/>
    <col min="22" max="22" width="3.6640625" style="1" customWidth="1"/>
    <col min="23" max="23" width="5.6640625" style="1" customWidth="1"/>
    <col min="24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497" t="s">
        <v>38</v>
      </c>
      <c r="M2" s="498"/>
      <c r="N2" s="498"/>
      <c r="O2" s="498"/>
      <c r="P2" s="498"/>
      <c r="Q2" s="498"/>
      <c r="R2" s="498"/>
      <c r="S2" s="498"/>
      <c r="T2" s="498"/>
      <c r="U2" s="499"/>
    </row>
    <row r="3" spans="2:38" ht="17.25" customHeight="1" x14ac:dyDescent="0.3">
      <c r="L3" s="500" t="s">
        <v>39</v>
      </c>
      <c r="M3" s="501"/>
      <c r="N3" s="501"/>
      <c r="O3" s="501"/>
      <c r="P3" s="501"/>
      <c r="Q3" s="501"/>
      <c r="R3" s="501"/>
      <c r="S3" s="501"/>
      <c r="T3" s="501"/>
      <c r="U3" s="502"/>
    </row>
    <row r="4" spans="2:38" ht="15.75" customHeight="1" thickBot="1" x14ac:dyDescent="0.35">
      <c r="L4" s="503"/>
      <c r="M4" s="504"/>
      <c r="N4" s="504"/>
      <c r="O4" s="504"/>
      <c r="P4" s="504"/>
      <c r="Q4" s="504"/>
      <c r="R4" s="504"/>
      <c r="S4" s="504"/>
      <c r="T4" s="504"/>
      <c r="U4" s="505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506" t="s">
        <v>40</v>
      </c>
      <c r="M6" s="507"/>
      <c r="N6" s="507"/>
      <c r="O6" s="507"/>
      <c r="P6" s="507"/>
      <c r="Q6" s="507"/>
      <c r="R6" s="507"/>
      <c r="S6" s="507"/>
      <c r="T6" s="507"/>
      <c r="U6" s="507"/>
    </row>
    <row r="7" spans="2:38" ht="6.75" customHeight="1" thickBot="1" x14ac:dyDescent="0.3"/>
    <row r="8" spans="2:38" ht="22.5" customHeight="1" thickBot="1" x14ac:dyDescent="0.35">
      <c r="B8" s="508" t="s">
        <v>41</v>
      </c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10"/>
    </row>
    <row r="9" spans="2:38" s="4" customFormat="1" ht="16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511" t="s">
        <v>0</v>
      </c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1"/>
      <c r="AG9" s="511"/>
      <c r="AH9" s="511"/>
      <c r="AI9" s="511"/>
      <c r="AJ9" s="511"/>
      <c r="AK9" s="511"/>
      <c r="AL9" s="512"/>
    </row>
    <row r="10" spans="2:38" s="8" customFormat="1" ht="16.5" customHeight="1" thickBot="1" x14ac:dyDescent="0.25">
      <c r="B10" s="9" t="s">
        <v>1</v>
      </c>
      <c r="C10" s="496" t="s">
        <v>2</v>
      </c>
      <c r="D10" s="496"/>
      <c r="E10" s="496"/>
      <c r="F10" s="496"/>
      <c r="G10" s="496"/>
      <c r="H10" s="10" t="s">
        <v>3</v>
      </c>
      <c r="I10" s="496" t="s">
        <v>2</v>
      </c>
      <c r="J10" s="496"/>
      <c r="K10" s="496"/>
      <c r="L10" s="496"/>
      <c r="M10" s="496"/>
      <c r="N10" s="496" t="s">
        <v>4</v>
      </c>
      <c r="O10" s="496"/>
      <c r="P10" s="496"/>
      <c r="Q10" s="11"/>
      <c r="R10" s="10" t="s">
        <v>5</v>
      </c>
      <c r="S10" s="10" t="s">
        <v>2</v>
      </c>
      <c r="T10" s="12">
        <v>1</v>
      </c>
      <c r="U10" s="12">
        <v>2</v>
      </c>
      <c r="V10" s="12">
        <v>3</v>
      </c>
      <c r="W10" s="12">
        <v>4</v>
      </c>
      <c r="X10" s="12">
        <v>5</v>
      </c>
      <c r="Y10" s="12">
        <v>6</v>
      </c>
      <c r="Z10" s="12">
        <v>7</v>
      </c>
      <c r="AA10" s="12">
        <v>8</v>
      </c>
      <c r="AB10" s="12">
        <v>9</v>
      </c>
      <c r="AC10" s="12">
        <v>10</v>
      </c>
      <c r="AD10" s="12">
        <v>11</v>
      </c>
      <c r="AE10" s="12">
        <v>12</v>
      </c>
      <c r="AF10" s="12">
        <v>13</v>
      </c>
      <c r="AG10" s="12">
        <v>14</v>
      </c>
      <c r="AH10" s="12">
        <v>15</v>
      </c>
      <c r="AI10" s="12" t="s">
        <v>6</v>
      </c>
      <c r="AJ10" s="12" t="s">
        <v>7</v>
      </c>
      <c r="AK10" s="12" t="s">
        <v>8</v>
      </c>
      <c r="AL10" s="13" t="s">
        <v>9</v>
      </c>
    </row>
    <row r="11" spans="2:38" ht="19.5" customHeight="1" x14ac:dyDescent="0.25">
      <c r="B11" s="14">
        <v>1</v>
      </c>
      <c r="C11" s="495" t="str">
        <f>S11</f>
        <v>IC CONSOLE MARCELLO</v>
      </c>
      <c r="D11" s="495"/>
      <c r="E11" s="495"/>
      <c r="F11" s="495"/>
      <c r="G11" s="495"/>
      <c r="H11" s="15"/>
      <c r="I11" s="495" t="str">
        <f>S12</f>
        <v>IC CAVALCANTI</v>
      </c>
      <c r="J11" s="495"/>
      <c r="K11" s="495"/>
      <c r="L11" s="495"/>
      <c r="M11" s="495"/>
      <c r="N11" s="16">
        <v>21</v>
      </c>
      <c r="O11" s="17" t="s">
        <v>10</v>
      </c>
      <c r="P11" s="16">
        <v>7</v>
      </c>
      <c r="Q11" s="18"/>
      <c r="R11" s="19" t="s">
        <v>11</v>
      </c>
      <c r="S11" s="20" t="s">
        <v>45</v>
      </c>
      <c r="T11" s="21">
        <f>IF(N11="N",0,IF(N11=P11,1,IF(N11&gt;P11,3,IF(N11&lt;P11,1))))</f>
        <v>3</v>
      </c>
      <c r="U11" s="22" t="s">
        <v>10</v>
      </c>
      <c r="V11" s="22" t="s">
        <v>10</v>
      </c>
      <c r="W11" s="22" t="s">
        <v>10</v>
      </c>
      <c r="X11" s="22" t="s">
        <v>10</v>
      </c>
      <c r="Y11" s="23">
        <f>IF(N16="N",0,IF(N16=P16,1,IF(N16&gt;P16,3,IF(N16&lt;P16,1))))</f>
        <v>1</v>
      </c>
      <c r="Z11" s="22" t="s">
        <v>10</v>
      </c>
      <c r="AA11" s="22" t="s">
        <v>10</v>
      </c>
      <c r="AB11" s="23">
        <f>IF(N19="N",0,IF(N19=P19,1,IF(N19&gt;P19,3,IF(N19&lt;P19,1))))</f>
        <v>1</v>
      </c>
      <c r="AC11" s="22" t="s">
        <v>10</v>
      </c>
      <c r="AD11" s="22" t="s">
        <v>10</v>
      </c>
      <c r="AE11" s="23">
        <f>IF(N22="N",0,IF(N22=P22,1,IF(N22&gt;P22,3,IF(N22&lt;P22,1))))</f>
        <v>3</v>
      </c>
      <c r="AF11" s="22" t="s">
        <v>10</v>
      </c>
      <c r="AG11" s="23">
        <f>IF(N24="N",0,IF(N24=P24,1,IF(N24&gt;P24,3,IF(N24&lt;P24,1))))</f>
        <v>1</v>
      </c>
      <c r="AH11" s="24" t="s">
        <v>10</v>
      </c>
      <c r="AI11" s="25">
        <f>SUM(N11,N16,N19,N22,N24)</f>
        <v>72</v>
      </c>
      <c r="AJ11" s="26">
        <f>SUM(P11,P16,P19,P22,P24)</f>
        <v>84</v>
      </c>
      <c r="AK11" s="27">
        <f t="shared" ref="AK11:AK16" si="0">SUM(AI11,-AJ11)</f>
        <v>-12</v>
      </c>
      <c r="AL11" s="28">
        <f t="shared" ref="AL11:AL16" si="1">SUM(T11:AH11)</f>
        <v>9</v>
      </c>
    </row>
    <row r="12" spans="2:38" ht="19.5" customHeight="1" x14ac:dyDescent="0.25">
      <c r="B12" s="29">
        <v>2</v>
      </c>
      <c r="C12" s="485" t="str">
        <f>S13</f>
        <v>ICS GANDHI</v>
      </c>
      <c r="D12" s="485"/>
      <c r="E12" s="485"/>
      <c r="F12" s="485"/>
      <c r="G12" s="485"/>
      <c r="H12" s="30"/>
      <c r="I12" s="485" t="str">
        <f>S14</f>
        <v>IC FRISI MELEGNANO</v>
      </c>
      <c r="J12" s="485"/>
      <c r="K12" s="485"/>
      <c r="L12" s="485"/>
      <c r="M12" s="485"/>
      <c r="N12" s="31">
        <v>20</v>
      </c>
      <c r="O12" s="32" t="s">
        <v>10</v>
      </c>
      <c r="P12" s="31">
        <v>12</v>
      </c>
      <c r="Q12" s="18"/>
      <c r="R12" s="33" t="s">
        <v>12</v>
      </c>
      <c r="S12" s="34" t="s">
        <v>46</v>
      </c>
      <c r="T12" s="35">
        <f>IF(P11="N",0,IF(N11=P11,1,IF(N11&lt;P11,3,IF(N11&gt;P11,1))))</f>
        <v>1</v>
      </c>
      <c r="U12" s="36" t="s">
        <v>10</v>
      </c>
      <c r="V12" s="36" t="s">
        <v>10</v>
      </c>
      <c r="W12" s="37">
        <f>IF(N14="N",0,IF(N14=P14,1,IF(N14&gt;P14,3,IF(N14&lt;P14,1))))</f>
        <v>1</v>
      </c>
      <c r="X12" s="36" t="s">
        <v>10</v>
      </c>
      <c r="Y12" s="36" t="s">
        <v>10</v>
      </c>
      <c r="Z12" s="37">
        <f>IF(N17="N",0,IF(N17=P17,1,IF(N17&gt;P17,3,IF(N17&lt;P17,1))))</f>
        <v>1</v>
      </c>
      <c r="AA12" s="36" t="s">
        <v>10</v>
      </c>
      <c r="AB12" s="36" t="s">
        <v>10</v>
      </c>
      <c r="AC12" s="37">
        <f>IF(N20="N",0,IF(N20=P20,1,IF(N20&gt;P20,3,IF(N20&lt;P20,1))))</f>
        <v>3</v>
      </c>
      <c r="AD12" s="36" t="s">
        <v>10</v>
      </c>
      <c r="AE12" s="36" t="s">
        <v>10</v>
      </c>
      <c r="AF12" s="37">
        <f>IF(N23="N",0,IF(N23=P23,1,IF(N23&gt;P23,3,IF(N23&lt;P23,1))))</f>
        <v>1</v>
      </c>
      <c r="AG12" s="36" t="s">
        <v>10</v>
      </c>
      <c r="AH12" s="38" t="s">
        <v>10</v>
      </c>
      <c r="AI12" s="39">
        <f>SUM(P11,N14,N17,N20,N23)</f>
        <v>23</v>
      </c>
      <c r="AJ12" s="40">
        <f>SUM(N11,P14,P17,P20,P23)</f>
        <v>85</v>
      </c>
      <c r="AK12" s="41">
        <f t="shared" si="0"/>
        <v>-62</v>
      </c>
      <c r="AL12" s="42">
        <f t="shared" si="1"/>
        <v>7</v>
      </c>
    </row>
    <row r="13" spans="2:38" ht="19.5" customHeight="1" x14ac:dyDescent="0.25">
      <c r="B13" s="43">
        <v>3</v>
      </c>
      <c r="C13" s="493" t="str">
        <f>S15</f>
        <v>IC MANZONI COLOGNO</v>
      </c>
      <c r="D13" s="486"/>
      <c r="E13" s="486"/>
      <c r="F13" s="486"/>
      <c r="G13" s="486"/>
      <c r="H13" s="44"/>
      <c r="I13" s="486" t="str">
        <f>S16</f>
        <v>IC SABIN SEGRATE</v>
      </c>
      <c r="J13" s="486"/>
      <c r="K13" s="486"/>
      <c r="L13" s="486"/>
      <c r="M13" s="486"/>
      <c r="N13" s="45">
        <v>5</v>
      </c>
      <c r="O13" s="46" t="s">
        <v>10</v>
      </c>
      <c r="P13" s="45">
        <v>21</v>
      </c>
      <c r="Q13" s="18"/>
      <c r="R13" s="33" t="s">
        <v>13</v>
      </c>
      <c r="S13" s="417" t="s">
        <v>47</v>
      </c>
      <c r="T13" s="47" t="s">
        <v>10</v>
      </c>
      <c r="U13" s="37">
        <f>IF(N12="N",0,IF(N12=P12,1,IF(N12&gt;P12,3,IF(N12&lt;P12,1))))</f>
        <v>3</v>
      </c>
      <c r="V13" s="36" t="s">
        <v>10</v>
      </c>
      <c r="W13" s="37">
        <f>IF(P14="N",0,IF(N14=P14,1,IF(N14&lt;P14,3,IF(N14&gt;P14,1))))</f>
        <v>3</v>
      </c>
      <c r="X13" s="36" t="s">
        <v>10</v>
      </c>
      <c r="Y13" s="36" t="s">
        <v>10</v>
      </c>
      <c r="Z13" s="36" t="s">
        <v>10</v>
      </c>
      <c r="AA13" s="37">
        <f>IF(N18="N",0,IF(N18=P18,1,IF(N18&gt;P18,3,IF(N18&lt;P18,1))))</f>
        <v>3</v>
      </c>
      <c r="AB13" s="36" t="s">
        <v>10</v>
      </c>
      <c r="AC13" s="36" t="s">
        <v>10</v>
      </c>
      <c r="AD13" s="37">
        <f>IF(N21="N",0,IF(N21=P21,1,IF(N21&gt;P21,3,IF(N21&lt;P21,1))))</f>
        <v>3</v>
      </c>
      <c r="AE13" s="36" t="s">
        <v>10</v>
      </c>
      <c r="AF13" s="36" t="s">
        <v>10</v>
      </c>
      <c r="AG13" s="37">
        <f>IF(P24="N",0,IF(N24=P24,1,IF(N24&lt;P24,3,IF(N24&gt;P24,1))))</f>
        <v>3</v>
      </c>
      <c r="AH13" s="38" t="s">
        <v>10</v>
      </c>
      <c r="AI13" s="39">
        <f>SUM(N12,P14,N18,N21,P24)</f>
        <v>102</v>
      </c>
      <c r="AJ13" s="40">
        <f>SUM(P12,N14,P18,P21,N24)</f>
        <v>22</v>
      </c>
      <c r="AK13" s="41">
        <f t="shared" si="0"/>
        <v>80</v>
      </c>
      <c r="AL13" s="28">
        <f t="shared" si="1"/>
        <v>15</v>
      </c>
    </row>
    <row r="14" spans="2:38" ht="19.5" customHeight="1" x14ac:dyDescent="0.25">
      <c r="B14" s="29">
        <v>4</v>
      </c>
      <c r="C14" s="485" t="str">
        <f>S12</f>
        <v>IC CAVALCANTI</v>
      </c>
      <c r="D14" s="485"/>
      <c r="E14" s="485"/>
      <c r="F14" s="485"/>
      <c r="G14" s="485"/>
      <c r="H14" s="30"/>
      <c r="I14" s="494" t="str">
        <f>S13</f>
        <v>ICS GANDHI</v>
      </c>
      <c r="J14" s="485"/>
      <c r="K14" s="485"/>
      <c r="L14" s="485"/>
      <c r="M14" s="485"/>
      <c r="N14" s="31">
        <v>3</v>
      </c>
      <c r="O14" s="32" t="s">
        <v>10</v>
      </c>
      <c r="P14" s="31">
        <v>21</v>
      </c>
      <c r="Q14" s="18"/>
      <c r="R14" s="33" t="s">
        <v>14</v>
      </c>
      <c r="S14" s="34" t="s">
        <v>48</v>
      </c>
      <c r="T14" s="47" t="s">
        <v>10</v>
      </c>
      <c r="U14" s="37">
        <f>IF(P12="N",0,IF(N12=P12,1,IF(N12&lt;P12,3,IF(N12&gt;P12,1))))</f>
        <v>1</v>
      </c>
      <c r="V14" s="36" t="s">
        <v>10</v>
      </c>
      <c r="W14" s="36" t="s">
        <v>10</v>
      </c>
      <c r="X14" s="37">
        <f>IF(N15="N",0,IF(N15=P15,1,IF(N15&gt;P15,3,IF(N15&lt;P15,1))))</f>
        <v>3</v>
      </c>
      <c r="Y14" s="36" t="s">
        <v>10</v>
      </c>
      <c r="Z14" s="37">
        <f>IF(P17="N",0,IF(N17=P17,1,IF(N17&lt;P17,3,IF(N17&gt;P17,1))))</f>
        <v>3</v>
      </c>
      <c r="AA14" s="36" t="s">
        <v>10</v>
      </c>
      <c r="AB14" s="37">
        <f>IF(P19="N",0,IF(N19=P19,1,IF(N19&lt;P19,3,IF(N19&gt;P19,1))))</f>
        <v>3</v>
      </c>
      <c r="AC14" s="36" t="s">
        <v>10</v>
      </c>
      <c r="AD14" s="36" t="s">
        <v>10</v>
      </c>
      <c r="AE14" s="36" t="s">
        <v>10</v>
      </c>
      <c r="AF14" s="36" t="s">
        <v>10</v>
      </c>
      <c r="AG14" s="36" t="s">
        <v>10</v>
      </c>
      <c r="AH14" s="48">
        <f>IF(N25="N",0,IF(N25=P25,1,IF(N25&gt;P25,3,IF(N25&lt;P25,1))))</f>
        <v>1</v>
      </c>
      <c r="AI14" s="39">
        <f>SUM(P12,N15,P17,P19,N25)</f>
        <v>85</v>
      </c>
      <c r="AJ14" s="40">
        <f>SUM(N12,P15,N17,N19,P25)</f>
        <v>49</v>
      </c>
      <c r="AK14" s="41">
        <f t="shared" si="0"/>
        <v>36</v>
      </c>
      <c r="AL14" s="42">
        <f t="shared" si="1"/>
        <v>11</v>
      </c>
    </row>
    <row r="15" spans="2:38" ht="19.5" customHeight="1" x14ac:dyDescent="0.25">
      <c r="B15" s="43">
        <v>5</v>
      </c>
      <c r="C15" s="486" t="str">
        <f>S14</f>
        <v>IC FRISI MELEGNANO</v>
      </c>
      <c r="D15" s="486"/>
      <c r="E15" s="486"/>
      <c r="F15" s="486"/>
      <c r="G15" s="486"/>
      <c r="H15" s="44"/>
      <c r="I15" s="486" t="str">
        <f>S15</f>
        <v>IC MANZONI COLOGNO</v>
      </c>
      <c r="J15" s="486"/>
      <c r="K15" s="486"/>
      <c r="L15" s="486"/>
      <c r="M15" s="486"/>
      <c r="N15" s="45">
        <v>21</v>
      </c>
      <c r="O15" s="46" t="s">
        <v>10</v>
      </c>
      <c r="P15" s="45">
        <v>0</v>
      </c>
      <c r="Q15" s="18"/>
      <c r="R15" s="33" t="s">
        <v>15</v>
      </c>
      <c r="S15" s="34" t="s">
        <v>49</v>
      </c>
      <c r="T15" s="47" t="s">
        <v>10</v>
      </c>
      <c r="U15" s="36" t="s">
        <v>10</v>
      </c>
      <c r="V15" s="37">
        <f>IF(N13="N",0,IF(N13=P13,1,IF(N13&gt;P13,3,IF(N13&lt;P13,1))))</f>
        <v>1</v>
      </c>
      <c r="W15" s="36" t="s">
        <v>10</v>
      </c>
      <c r="X15" s="37">
        <f>IF(P15="N",0,IF(N15=P15,1,IF(N15&lt;P15,3,IF(N15&gt;P15,1))))</f>
        <v>1</v>
      </c>
      <c r="Y15" s="36" t="s">
        <v>10</v>
      </c>
      <c r="Z15" s="36" t="s">
        <v>10</v>
      </c>
      <c r="AA15" s="37">
        <f>IF(P18="N",0,IF(N18=P18,1,IF(N18&lt;P18,3,IF(N18&gt;P18,1))))</f>
        <v>1</v>
      </c>
      <c r="AB15" s="36" t="s">
        <v>10</v>
      </c>
      <c r="AC15" s="37">
        <f>IF(P20="N",0,IF(N20=P20,1,IF(N20&lt;P20,3,IF(N20&gt;P20,1))))</f>
        <v>1</v>
      </c>
      <c r="AD15" s="36" t="s">
        <v>10</v>
      </c>
      <c r="AE15" s="37">
        <f>IF(P22="N",0,IF(N22=P22,1,IF(N22&lt;P22,3,IF(N22&gt;P22,1))))</f>
        <v>1</v>
      </c>
      <c r="AF15" s="36" t="s">
        <v>10</v>
      </c>
      <c r="AG15" s="36" t="s">
        <v>10</v>
      </c>
      <c r="AH15" s="38" t="s">
        <v>10</v>
      </c>
      <c r="AI15" s="39">
        <f>SUM(N13,P15,P18,P20,P22)</f>
        <v>30</v>
      </c>
      <c r="AJ15" s="40">
        <f>SUM(P13,N15,N18,N20,N22)</f>
        <v>96</v>
      </c>
      <c r="AK15" s="41">
        <f t="shared" si="0"/>
        <v>-66</v>
      </c>
      <c r="AL15" s="42">
        <f t="shared" si="1"/>
        <v>5</v>
      </c>
    </row>
    <row r="16" spans="2:38" ht="19.5" customHeight="1" thickBot="1" x14ac:dyDescent="0.3">
      <c r="B16" s="29">
        <v>6</v>
      </c>
      <c r="C16" s="485" t="str">
        <f>S11</f>
        <v>IC CONSOLE MARCELLO</v>
      </c>
      <c r="D16" s="485"/>
      <c r="E16" s="485"/>
      <c r="F16" s="485"/>
      <c r="G16" s="485"/>
      <c r="H16" s="30"/>
      <c r="I16" s="485" t="str">
        <f>S16</f>
        <v>IC SABIN SEGRATE</v>
      </c>
      <c r="J16" s="485"/>
      <c r="K16" s="485"/>
      <c r="L16" s="485"/>
      <c r="M16" s="485"/>
      <c r="N16" s="31">
        <v>16</v>
      </c>
      <c r="O16" s="32" t="s">
        <v>10</v>
      </c>
      <c r="P16" s="31">
        <v>17</v>
      </c>
      <c r="Q16" s="18"/>
      <c r="R16" s="49" t="s">
        <v>16</v>
      </c>
      <c r="S16" s="50" t="s">
        <v>50</v>
      </c>
      <c r="T16" s="51" t="s">
        <v>10</v>
      </c>
      <c r="U16" s="52"/>
      <c r="V16" s="53">
        <f>IF(P13="N",0,IF(N13=P13,1,IF(N13&lt;P13,3,IF(N13&gt;P13,1))))</f>
        <v>3</v>
      </c>
      <c r="W16" s="54" t="s">
        <v>10</v>
      </c>
      <c r="X16" s="54" t="s">
        <v>10</v>
      </c>
      <c r="Y16" s="53">
        <f>IF(P16="N",0,IF(N16=P16,1,IF(N16&lt;P16,3,IF(N16&gt;P16,1))))</f>
        <v>3</v>
      </c>
      <c r="Z16" s="54" t="s">
        <v>10</v>
      </c>
      <c r="AA16" s="54" t="s">
        <v>10</v>
      </c>
      <c r="AB16" s="54" t="s">
        <v>10</v>
      </c>
      <c r="AC16" s="54" t="s">
        <v>10</v>
      </c>
      <c r="AD16" s="53">
        <f>IF(P21="N",0,IF(N21=P21,1,IF(N21&lt;P21,3,IF(N21&gt;P21,1))))</f>
        <v>1</v>
      </c>
      <c r="AE16" s="54" t="s">
        <v>10</v>
      </c>
      <c r="AF16" s="53">
        <f>IF(P23="N",0,IF(N23=P23,1,IF(N23&lt;P23,3,IF(N23&gt;Z14,1))))</f>
        <v>3</v>
      </c>
      <c r="AG16" s="54" t="s">
        <v>10</v>
      </c>
      <c r="AH16" s="55">
        <f>IF(P25="N",0,IF(N25=P25,1,IF(N25&lt;P25,3,IF(N25&gt;P25,1))))</f>
        <v>3</v>
      </c>
      <c r="AI16" s="56">
        <f>SUM(P13,P16,P21,P23,P25)</f>
        <v>78</v>
      </c>
      <c r="AJ16" s="57">
        <f>SUM(N13,N16,N21,N23,N25)</f>
        <v>54</v>
      </c>
      <c r="AK16" s="58">
        <f t="shared" si="0"/>
        <v>24</v>
      </c>
      <c r="AL16" s="42">
        <f t="shared" si="1"/>
        <v>13</v>
      </c>
    </row>
    <row r="17" spans="1:38" ht="19.5" customHeight="1" x14ac:dyDescent="0.3">
      <c r="B17" s="43">
        <v>7</v>
      </c>
      <c r="C17" s="486" t="str">
        <f>S12</f>
        <v>IC CAVALCANTI</v>
      </c>
      <c r="D17" s="486"/>
      <c r="E17" s="486"/>
      <c r="F17" s="486"/>
      <c r="G17" s="486"/>
      <c r="H17" s="44"/>
      <c r="I17" s="486" t="str">
        <f>S14</f>
        <v>IC FRISI MELEGNANO</v>
      </c>
      <c r="J17" s="486"/>
      <c r="K17" s="486"/>
      <c r="L17" s="486"/>
      <c r="M17" s="486"/>
      <c r="N17" s="45">
        <v>1</v>
      </c>
      <c r="O17" s="46" t="s">
        <v>10</v>
      </c>
      <c r="P17" s="45">
        <v>17</v>
      </c>
      <c r="Q17" s="18"/>
      <c r="R17" s="487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488"/>
      <c r="AJ17" s="488"/>
      <c r="AK17" s="488"/>
      <c r="AL17" s="489"/>
    </row>
    <row r="18" spans="1:38" ht="19.5" customHeight="1" x14ac:dyDescent="0.3">
      <c r="B18" s="29">
        <v>8</v>
      </c>
      <c r="C18" s="485" t="str">
        <f>S13</f>
        <v>ICS GANDHI</v>
      </c>
      <c r="D18" s="485"/>
      <c r="E18" s="485"/>
      <c r="F18" s="485"/>
      <c r="G18" s="485"/>
      <c r="H18" s="30"/>
      <c r="I18" s="485" t="str">
        <f>S15</f>
        <v>IC MANZONI COLOGNO</v>
      </c>
      <c r="J18" s="485"/>
      <c r="K18" s="485"/>
      <c r="L18" s="485"/>
      <c r="M18" s="485"/>
      <c r="N18" s="31">
        <v>21</v>
      </c>
      <c r="O18" s="32" t="s">
        <v>10</v>
      </c>
      <c r="P18" s="31">
        <v>2</v>
      </c>
      <c r="Q18" s="18"/>
      <c r="R18" s="487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9"/>
    </row>
    <row r="19" spans="1:38" ht="19.5" customHeight="1" x14ac:dyDescent="0.3">
      <c r="B19" s="43">
        <v>9</v>
      </c>
      <c r="C19" s="493" t="str">
        <f>S11</f>
        <v>IC CONSOLE MARCELLO</v>
      </c>
      <c r="D19" s="486"/>
      <c r="E19" s="486"/>
      <c r="F19" s="486"/>
      <c r="G19" s="486"/>
      <c r="H19" s="44"/>
      <c r="I19" s="486" t="str">
        <f>S14</f>
        <v>IC FRISI MELEGNANO</v>
      </c>
      <c r="J19" s="486"/>
      <c r="K19" s="486"/>
      <c r="L19" s="486"/>
      <c r="M19" s="486"/>
      <c r="N19" s="45">
        <v>12</v>
      </c>
      <c r="O19" s="46" t="s">
        <v>10</v>
      </c>
      <c r="P19" s="45">
        <v>21</v>
      </c>
      <c r="Q19" s="18"/>
      <c r="R19" s="487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9"/>
    </row>
    <row r="20" spans="1:38" ht="19.5" customHeight="1" x14ac:dyDescent="0.3">
      <c r="B20" s="29">
        <v>10</v>
      </c>
      <c r="C20" s="485" t="str">
        <f>S12</f>
        <v>IC CAVALCANTI</v>
      </c>
      <c r="D20" s="485"/>
      <c r="E20" s="485"/>
      <c r="F20" s="485"/>
      <c r="G20" s="485"/>
      <c r="H20" s="30"/>
      <c r="I20" s="485" t="str">
        <f>S15</f>
        <v>IC MANZONI COLOGNO</v>
      </c>
      <c r="J20" s="485"/>
      <c r="K20" s="485"/>
      <c r="L20" s="485"/>
      <c r="M20" s="485"/>
      <c r="N20" s="31">
        <v>12</v>
      </c>
      <c r="O20" s="32" t="s">
        <v>10</v>
      </c>
      <c r="P20" s="31">
        <v>5</v>
      </c>
      <c r="Q20" s="18"/>
      <c r="R20" s="487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9"/>
    </row>
    <row r="21" spans="1:38" ht="19.5" customHeight="1" x14ac:dyDescent="0.3">
      <c r="B21" s="43">
        <v>11</v>
      </c>
      <c r="C21" s="486" t="str">
        <f>S13</f>
        <v>ICS GANDHI</v>
      </c>
      <c r="D21" s="486"/>
      <c r="E21" s="486"/>
      <c r="F21" s="486"/>
      <c r="G21" s="486"/>
      <c r="H21" s="44"/>
      <c r="I21" s="486" t="str">
        <f>S16</f>
        <v>IC SABIN SEGRATE</v>
      </c>
      <c r="J21" s="486"/>
      <c r="K21" s="486"/>
      <c r="L21" s="486"/>
      <c r="M21" s="486"/>
      <c r="N21" s="45">
        <v>19</v>
      </c>
      <c r="O21" s="46" t="s">
        <v>10</v>
      </c>
      <c r="P21" s="45">
        <v>3</v>
      </c>
      <c r="Q21" s="18"/>
      <c r="R21" s="487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9"/>
    </row>
    <row r="22" spans="1:38" ht="19.5" customHeight="1" x14ac:dyDescent="0.3">
      <c r="B22" s="29">
        <v>12</v>
      </c>
      <c r="C22" s="485" t="str">
        <f>S11</f>
        <v>IC CONSOLE MARCELLO</v>
      </c>
      <c r="D22" s="485"/>
      <c r="E22" s="485"/>
      <c r="F22" s="485"/>
      <c r="G22" s="485"/>
      <c r="H22" s="30"/>
      <c r="I22" s="485" t="str">
        <f>S15</f>
        <v>IC MANZONI COLOGNO</v>
      </c>
      <c r="J22" s="485"/>
      <c r="K22" s="485"/>
      <c r="L22" s="485"/>
      <c r="M22" s="485"/>
      <c r="N22" s="31">
        <v>21</v>
      </c>
      <c r="O22" s="32" t="s">
        <v>10</v>
      </c>
      <c r="P22" s="31">
        <v>18</v>
      </c>
      <c r="Q22" s="18"/>
      <c r="R22" s="487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9"/>
    </row>
    <row r="23" spans="1:38" ht="19.5" customHeight="1" x14ac:dyDescent="0.3">
      <c r="B23" s="43">
        <v>13</v>
      </c>
      <c r="C23" s="486" t="str">
        <f>S12</f>
        <v>IC CAVALCANTI</v>
      </c>
      <c r="D23" s="486"/>
      <c r="E23" s="486"/>
      <c r="F23" s="486"/>
      <c r="G23" s="486"/>
      <c r="H23" s="44"/>
      <c r="I23" s="486" t="str">
        <f>S16</f>
        <v>IC SABIN SEGRATE</v>
      </c>
      <c r="J23" s="486"/>
      <c r="K23" s="486"/>
      <c r="L23" s="486"/>
      <c r="M23" s="486"/>
      <c r="N23" s="45">
        <v>0</v>
      </c>
      <c r="O23" s="32" t="s">
        <v>10</v>
      </c>
      <c r="P23" s="45">
        <v>21</v>
      </c>
      <c r="Q23" s="18"/>
      <c r="R23" s="487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9"/>
    </row>
    <row r="24" spans="1:38" ht="19.5" customHeight="1" x14ac:dyDescent="0.3">
      <c r="B24" s="29">
        <v>14</v>
      </c>
      <c r="C24" s="485" t="str">
        <f>S11</f>
        <v>IC CONSOLE MARCELLO</v>
      </c>
      <c r="D24" s="485"/>
      <c r="E24" s="485"/>
      <c r="F24" s="485"/>
      <c r="G24" s="485"/>
      <c r="H24" s="30"/>
      <c r="I24" s="485" t="str">
        <f>S13</f>
        <v>ICS GANDHI</v>
      </c>
      <c r="J24" s="485"/>
      <c r="K24" s="485"/>
      <c r="L24" s="485"/>
      <c r="M24" s="485"/>
      <c r="N24" s="31">
        <v>2</v>
      </c>
      <c r="O24" s="46" t="s">
        <v>10</v>
      </c>
      <c r="P24" s="31">
        <v>21</v>
      </c>
      <c r="Q24" s="18"/>
      <c r="R24" s="487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9"/>
    </row>
    <row r="25" spans="1:38" ht="19.5" customHeight="1" thickBot="1" x14ac:dyDescent="0.35">
      <c r="B25" s="59">
        <v>15</v>
      </c>
      <c r="C25" s="479" t="str">
        <f>S14</f>
        <v>IC FRISI MELEGNANO</v>
      </c>
      <c r="D25" s="479"/>
      <c r="E25" s="479"/>
      <c r="F25" s="479"/>
      <c r="G25" s="479"/>
      <c r="H25" s="60"/>
      <c r="I25" s="479" t="str">
        <f>S16</f>
        <v>IC SABIN SEGRATE</v>
      </c>
      <c r="J25" s="479"/>
      <c r="K25" s="479"/>
      <c r="L25" s="479"/>
      <c r="M25" s="479"/>
      <c r="N25" s="61">
        <v>14</v>
      </c>
      <c r="O25" s="62" t="s">
        <v>10</v>
      </c>
      <c r="P25" s="61">
        <v>16</v>
      </c>
      <c r="Q25" s="63"/>
      <c r="R25" s="490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2"/>
    </row>
    <row r="26" spans="1:38" ht="16.5" customHeight="1" thickBot="1" x14ac:dyDescent="0.3">
      <c r="S26" s="64"/>
    </row>
    <row r="27" spans="1:38" ht="22.5" customHeight="1" thickBot="1" x14ac:dyDescent="0.35">
      <c r="B27" s="480" t="s">
        <v>42</v>
      </c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2"/>
    </row>
    <row r="28" spans="1:38" ht="22.5" customHeight="1" x14ac:dyDescent="0.25">
      <c r="A28" s="4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483" t="s">
        <v>0</v>
      </c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4"/>
    </row>
    <row r="29" spans="1:38" ht="22.5" customHeight="1" thickBot="1" x14ac:dyDescent="0.3">
      <c r="A29" s="8"/>
      <c r="B29" s="68" t="s">
        <v>1</v>
      </c>
      <c r="C29" s="477" t="s">
        <v>2</v>
      </c>
      <c r="D29" s="477"/>
      <c r="E29" s="477"/>
      <c r="F29" s="477"/>
      <c r="G29" s="477"/>
      <c r="H29" s="69" t="s">
        <v>3</v>
      </c>
      <c r="I29" s="477" t="s">
        <v>2</v>
      </c>
      <c r="J29" s="477"/>
      <c r="K29" s="477"/>
      <c r="L29" s="477"/>
      <c r="M29" s="477"/>
      <c r="N29" s="477" t="s">
        <v>4</v>
      </c>
      <c r="O29" s="477"/>
      <c r="P29" s="477"/>
      <c r="Q29" s="70"/>
      <c r="R29" s="69" t="s">
        <v>5</v>
      </c>
      <c r="S29" s="69" t="s">
        <v>2</v>
      </c>
      <c r="T29" s="71">
        <v>16</v>
      </c>
      <c r="U29" s="71">
        <v>17</v>
      </c>
      <c r="V29" s="71">
        <v>18</v>
      </c>
      <c r="W29" s="71">
        <v>19</v>
      </c>
      <c r="X29" s="71">
        <v>20</v>
      </c>
      <c r="Y29" s="71">
        <v>21</v>
      </c>
      <c r="Z29" s="71">
        <v>22</v>
      </c>
      <c r="AA29" s="71">
        <v>23</v>
      </c>
      <c r="AB29" s="71">
        <v>24</v>
      </c>
      <c r="AC29" s="71">
        <v>25</v>
      </c>
      <c r="AD29" s="71">
        <v>26</v>
      </c>
      <c r="AE29" s="71">
        <v>27</v>
      </c>
      <c r="AF29" s="71">
        <v>28</v>
      </c>
      <c r="AG29" s="71">
        <v>29</v>
      </c>
      <c r="AH29" s="71">
        <v>30</v>
      </c>
      <c r="AI29" s="71" t="s">
        <v>6</v>
      </c>
      <c r="AJ29" s="71" t="s">
        <v>7</v>
      </c>
      <c r="AK29" s="71" t="s">
        <v>8</v>
      </c>
      <c r="AL29" s="72" t="s">
        <v>9</v>
      </c>
    </row>
    <row r="30" spans="1:38" ht="22.5" customHeight="1" x14ac:dyDescent="0.25">
      <c r="B30" s="73">
        <v>16</v>
      </c>
      <c r="C30" s="478" t="str">
        <f>S30</f>
        <v>IC VIQUANTERIO A</v>
      </c>
      <c r="D30" s="478"/>
      <c r="E30" s="478"/>
      <c r="F30" s="478"/>
      <c r="G30" s="478"/>
      <c r="H30" s="74"/>
      <c r="I30" s="478" t="str">
        <f>S31</f>
        <v>ICS T CROCI</v>
      </c>
      <c r="J30" s="478"/>
      <c r="K30" s="478"/>
      <c r="L30" s="478"/>
      <c r="M30" s="478"/>
      <c r="N30" s="75">
        <v>17</v>
      </c>
      <c r="O30" s="76" t="s">
        <v>10</v>
      </c>
      <c r="P30" s="75">
        <v>6</v>
      </c>
      <c r="Q30" s="77"/>
      <c r="R30" s="78" t="s">
        <v>17</v>
      </c>
      <c r="S30" s="79" t="s">
        <v>51</v>
      </c>
      <c r="T30" s="80">
        <f>IF(N30="N",0,IF(N30=P30,1,IF(N30&gt;P30,3,IF(N30&lt;P30,1))))</f>
        <v>3</v>
      </c>
      <c r="U30" s="81" t="s">
        <v>10</v>
      </c>
      <c r="V30" s="81" t="s">
        <v>10</v>
      </c>
      <c r="W30" s="81" t="s">
        <v>10</v>
      </c>
      <c r="X30" s="81" t="s">
        <v>10</v>
      </c>
      <c r="Y30" s="82">
        <f>IF(N35="N",0,IF(N35=P35,1,IF(N35&gt;P35,3,IF(N35&lt;P35,1))))</f>
        <v>3</v>
      </c>
      <c r="Z30" s="81" t="s">
        <v>10</v>
      </c>
      <c r="AA30" s="81" t="s">
        <v>10</v>
      </c>
      <c r="AB30" s="82">
        <f>IF(N38="N",0,IF(N38=P38,1,IF(N38&gt;P38,3,IF(N38&lt;P38,1))))</f>
        <v>1</v>
      </c>
      <c r="AC30" s="81" t="s">
        <v>10</v>
      </c>
      <c r="AD30" s="81" t="s">
        <v>10</v>
      </c>
      <c r="AE30" s="82">
        <f>IF(N41="N",0,IF(N41=P41,1,IF(N41&gt;P41,3,IF(N41&lt;P41,1))))</f>
        <v>3</v>
      </c>
      <c r="AF30" s="81" t="s">
        <v>10</v>
      </c>
      <c r="AG30" s="82">
        <f>IF(N43="N",0,IF(N43=P43,1,IF(N43&gt;P43,3,IF(N43&lt;P43,1))))</f>
        <v>1</v>
      </c>
      <c r="AH30" s="83" t="s">
        <v>10</v>
      </c>
      <c r="AI30" s="84">
        <f>SUM(N30,N35,N38,N41,N43)</f>
        <v>84</v>
      </c>
      <c r="AJ30" s="85">
        <f>SUM(P30,P35,P38,P41,P43)</f>
        <v>48</v>
      </c>
      <c r="AK30" s="86">
        <f t="shared" ref="AK30:AK35" si="2">SUM(AI30,-AJ30)</f>
        <v>36</v>
      </c>
      <c r="AL30" s="87">
        <f t="shared" ref="AL30:AL35" si="3">SUM(T30:AH30)</f>
        <v>11</v>
      </c>
    </row>
    <row r="31" spans="1:38" ht="22.5" customHeight="1" x14ac:dyDescent="0.25">
      <c r="B31" s="88">
        <v>17</v>
      </c>
      <c r="C31" s="474" t="str">
        <f>S32</f>
        <v>GALILEI CORSICO</v>
      </c>
      <c r="D31" s="474"/>
      <c r="E31" s="474"/>
      <c r="F31" s="474"/>
      <c r="G31" s="474"/>
      <c r="H31" s="89"/>
      <c r="I31" s="474" t="str">
        <f>S33</f>
        <v>IC GOBETTI</v>
      </c>
      <c r="J31" s="474"/>
      <c r="K31" s="474"/>
      <c r="L31" s="474"/>
      <c r="M31" s="474"/>
      <c r="N31" s="90">
        <v>15</v>
      </c>
      <c r="O31" s="91" t="s">
        <v>10</v>
      </c>
      <c r="P31" s="90">
        <v>20</v>
      </c>
      <c r="Q31" s="77"/>
      <c r="R31" s="92" t="s">
        <v>18</v>
      </c>
      <c r="S31" s="93" t="s">
        <v>52</v>
      </c>
      <c r="T31" s="94">
        <f>IF(P30="N",0,IF(N30=P30,1,IF(N30&lt;P30,3,IF(N30&gt;P30,1))))</f>
        <v>1</v>
      </c>
      <c r="U31" s="95" t="s">
        <v>10</v>
      </c>
      <c r="V31" s="95" t="s">
        <v>10</v>
      </c>
      <c r="W31" s="96">
        <f>IF(N33="N",0,IF(N33=P33,1,IF(N33&gt;P33,3,IF(N33&lt;P33,1))))</f>
        <v>1</v>
      </c>
      <c r="X31" s="95" t="s">
        <v>10</v>
      </c>
      <c r="Y31" s="95" t="s">
        <v>10</v>
      </c>
      <c r="Z31" s="96">
        <f>IF(N36="N",0,IF(N36=P36,1,IF(N36&gt;P36,3,IF(N36&lt;P36,1))))</f>
        <v>1</v>
      </c>
      <c r="AA31" s="95" t="s">
        <v>10</v>
      </c>
      <c r="AB31" s="95" t="s">
        <v>10</v>
      </c>
      <c r="AC31" s="96">
        <f>IF(N39="N",0,IF(N39=P39,1,IF(N39&gt;P39,3,IF(N39&lt;P39,1))))</f>
        <v>3</v>
      </c>
      <c r="AD31" s="95" t="s">
        <v>10</v>
      </c>
      <c r="AE31" s="95" t="s">
        <v>10</v>
      </c>
      <c r="AF31" s="96">
        <f>IF(N42="N",0,IF(N42=P42,1,IF(N42&gt;P42,3,IF(N42&lt;P42,1))))</f>
        <v>3</v>
      </c>
      <c r="AG31" s="95" t="s">
        <v>10</v>
      </c>
      <c r="AH31" s="97" t="s">
        <v>10</v>
      </c>
      <c r="AI31" s="98">
        <f>SUM(P30,N33,N36,N39,N42)</f>
        <v>60</v>
      </c>
      <c r="AJ31" s="99">
        <f>SUM(N30,P33,P36,P39,P42)</f>
        <v>59</v>
      </c>
      <c r="AK31" s="100">
        <f t="shared" si="2"/>
        <v>1</v>
      </c>
      <c r="AL31" s="101">
        <f t="shared" si="3"/>
        <v>9</v>
      </c>
    </row>
    <row r="32" spans="1:38" ht="22.5" customHeight="1" x14ac:dyDescent="0.25">
      <c r="B32" s="102">
        <v>18</v>
      </c>
      <c r="C32" s="475" t="str">
        <f>S34</f>
        <v>IC BORSI</v>
      </c>
      <c r="D32" s="450"/>
      <c r="E32" s="450"/>
      <c r="F32" s="450"/>
      <c r="G32" s="450"/>
      <c r="H32" s="103"/>
      <c r="I32" s="450" t="str">
        <f>S35</f>
        <v>IC ADA NEGRI MAGNAGO</v>
      </c>
      <c r="J32" s="450"/>
      <c r="K32" s="450"/>
      <c r="L32" s="450"/>
      <c r="M32" s="450"/>
      <c r="N32" s="104">
        <v>0</v>
      </c>
      <c r="O32" s="105" t="s">
        <v>10</v>
      </c>
      <c r="P32" s="104">
        <v>0</v>
      </c>
      <c r="Q32" s="77"/>
      <c r="R32" s="92" t="s">
        <v>19</v>
      </c>
      <c r="S32" s="93" t="s">
        <v>53</v>
      </c>
      <c r="T32" s="106" t="s">
        <v>10</v>
      </c>
      <c r="U32" s="96">
        <f>IF(N31="N",0,IF(N31=P31,1,IF(N31&gt;P31,3,IF(N31&lt;P31,1))))</f>
        <v>1</v>
      </c>
      <c r="V32" s="95" t="s">
        <v>10</v>
      </c>
      <c r="W32" s="96">
        <f>IF(P33="N",0,IF(N33=P33,1,IF(N33&lt;P33,3,IF(N33&gt;P33,1))))</f>
        <v>3</v>
      </c>
      <c r="X32" s="95" t="s">
        <v>10</v>
      </c>
      <c r="Y32" s="95" t="s">
        <v>10</v>
      </c>
      <c r="Z32" s="95" t="s">
        <v>10</v>
      </c>
      <c r="AA32" s="96">
        <f>IF(N37="N",0,IF(N37=P37,1,IF(N37&gt;P37,3,IF(N37&lt;P37,1))))</f>
        <v>3</v>
      </c>
      <c r="AB32" s="95" t="s">
        <v>10</v>
      </c>
      <c r="AC32" s="95" t="s">
        <v>10</v>
      </c>
      <c r="AD32" s="96">
        <f>IF(N40="N",0,IF(N40=P40,1,IF(N40&gt;P40,3,IF(N40&lt;P40,1))))</f>
        <v>3</v>
      </c>
      <c r="AE32" s="95" t="s">
        <v>10</v>
      </c>
      <c r="AF32" s="95" t="s">
        <v>10</v>
      </c>
      <c r="AG32" s="96">
        <f>IF(P43="N",0,IF(N43=P43,1,IF(N43&lt;P43,3,IF(N43&gt;P43,1))))</f>
        <v>3</v>
      </c>
      <c r="AH32" s="97" t="s">
        <v>10</v>
      </c>
      <c r="AI32" s="98">
        <f>SUM(N31,P33,N37,N40,P43)</f>
        <v>98</v>
      </c>
      <c r="AJ32" s="99">
        <f>SUM(P31,N33,P37,P40,N43)</f>
        <v>31</v>
      </c>
      <c r="AK32" s="100">
        <f t="shared" si="2"/>
        <v>67</v>
      </c>
      <c r="AL32" s="87">
        <f t="shared" si="3"/>
        <v>13</v>
      </c>
    </row>
    <row r="33" spans="2:38" ht="22.5" customHeight="1" x14ac:dyDescent="0.25">
      <c r="B33" s="88">
        <v>19</v>
      </c>
      <c r="C33" s="474" t="str">
        <f>S31</f>
        <v>ICS T CROCI</v>
      </c>
      <c r="D33" s="474"/>
      <c r="E33" s="474"/>
      <c r="F33" s="474"/>
      <c r="G33" s="474"/>
      <c r="H33" s="89"/>
      <c r="I33" s="476" t="str">
        <f>S32</f>
        <v>GALILEI CORSICO</v>
      </c>
      <c r="J33" s="474"/>
      <c r="K33" s="474"/>
      <c r="L33" s="474"/>
      <c r="M33" s="474"/>
      <c r="N33" s="90">
        <v>2</v>
      </c>
      <c r="O33" s="91" t="s">
        <v>10</v>
      </c>
      <c r="P33" s="90">
        <v>20</v>
      </c>
      <c r="Q33" s="77"/>
      <c r="R33" s="92" t="s">
        <v>20</v>
      </c>
      <c r="S33" s="417" t="s">
        <v>54</v>
      </c>
      <c r="T33" s="106" t="s">
        <v>10</v>
      </c>
      <c r="U33" s="96">
        <f>IF(P31="N",0,IF(N31=P31,1,IF(N31&lt;P31,3,IF(N31&gt;P31,1))))</f>
        <v>3</v>
      </c>
      <c r="V33" s="95" t="s">
        <v>10</v>
      </c>
      <c r="W33" s="95" t="s">
        <v>10</v>
      </c>
      <c r="X33" s="96">
        <f>IF(N34="N",0,IF(N34=P34,1,IF(N34&gt;P34,3,IF(N34&lt;P34,1))))</f>
        <v>3</v>
      </c>
      <c r="Y33" s="95" t="s">
        <v>10</v>
      </c>
      <c r="Z33" s="96">
        <f>IF(P36="N",0,IF(N36=P36,1,IF(N36&lt;P36,3,IF(N36&gt;P36,1))))</f>
        <v>3</v>
      </c>
      <c r="AA33" s="95" t="s">
        <v>10</v>
      </c>
      <c r="AB33" s="96">
        <f>IF(P38="N",0,IF(N38=P38,1,IF(N38&lt;P38,3,IF(N38&gt;P38,1))))</f>
        <v>3</v>
      </c>
      <c r="AC33" s="95" t="s">
        <v>10</v>
      </c>
      <c r="AD33" s="95" t="s">
        <v>10</v>
      </c>
      <c r="AE33" s="95" t="s">
        <v>10</v>
      </c>
      <c r="AF33" s="95" t="s">
        <v>10</v>
      </c>
      <c r="AG33" s="95" t="s">
        <v>10</v>
      </c>
      <c r="AH33" s="107">
        <f>IF(N44="N",0,IF(N44=P44,1,IF(N44&gt;P44,3,IF(N44&lt;P44,1))))</f>
        <v>3</v>
      </c>
      <c r="AI33" s="98">
        <f>SUM(P31,N34,P36,P38,N44)</f>
        <v>105</v>
      </c>
      <c r="AJ33" s="99">
        <f>SUM(N31,P34,N36,N38,P44)</f>
        <v>41</v>
      </c>
      <c r="AK33" s="100">
        <f t="shared" si="2"/>
        <v>64</v>
      </c>
      <c r="AL33" s="101">
        <f t="shared" si="3"/>
        <v>15</v>
      </c>
    </row>
    <row r="34" spans="2:38" ht="22.5" customHeight="1" x14ac:dyDescent="0.25">
      <c r="B34" s="102">
        <v>20</v>
      </c>
      <c r="C34" s="450" t="str">
        <f>S33</f>
        <v>IC GOBETTI</v>
      </c>
      <c r="D34" s="450"/>
      <c r="E34" s="450"/>
      <c r="F34" s="450"/>
      <c r="G34" s="450"/>
      <c r="H34" s="103"/>
      <c r="I34" s="450" t="str">
        <f>S34</f>
        <v>IC BORSI</v>
      </c>
      <c r="J34" s="450"/>
      <c r="K34" s="450"/>
      <c r="L34" s="450"/>
      <c r="M34" s="450"/>
      <c r="N34" s="104">
        <v>21</v>
      </c>
      <c r="O34" s="105" t="s">
        <v>10</v>
      </c>
      <c r="P34" s="104">
        <v>0</v>
      </c>
      <c r="Q34" s="77"/>
      <c r="R34" s="92" t="s">
        <v>21</v>
      </c>
      <c r="S34" s="93" t="s">
        <v>55</v>
      </c>
      <c r="T34" s="106" t="s">
        <v>10</v>
      </c>
      <c r="U34" s="95" t="s">
        <v>10</v>
      </c>
      <c r="V34" s="96">
        <f>IF(N32="N",0,IF(N32=P32,1,IF(N32&gt;P32,3,IF(N32&lt;P32,1))))</f>
        <v>1</v>
      </c>
      <c r="W34" s="95" t="s">
        <v>10</v>
      </c>
      <c r="X34" s="96">
        <f>IF(P34="N",0,IF(N34=P34,1,IF(N34&lt;P34,3,IF(N34&gt;P34,1))))</f>
        <v>1</v>
      </c>
      <c r="Y34" s="95" t="s">
        <v>10</v>
      </c>
      <c r="Z34" s="95" t="s">
        <v>10</v>
      </c>
      <c r="AA34" s="96">
        <f>IF(P37="N",0,IF(N37=P37,1,IF(N37&lt;P37,3,IF(N37&gt;P37,1))))</f>
        <v>1</v>
      </c>
      <c r="AB34" s="95" t="s">
        <v>10</v>
      </c>
      <c r="AC34" s="96">
        <f>IF(P39="N",0,IF(N39=P39,1,IF(N39&lt;P39,3,IF(N39&gt;P39,1))))</f>
        <v>1</v>
      </c>
      <c r="AD34" s="95" t="s">
        <v>10</v>
      </c>
      <c r="AE34" s="96">
        <f>IF(P41="N",0,IF(N41=P41,1,IF(N41&lt;P41,3,IF(N41&gt;P41,1))))</f>
        <v>1</v>
      </c>
      <c r="AF34" s="95" t="s">
        <v>10</v>
      </c>
      <c r="AG34" s="95" t="s">
        <v>10</v>
      </c>
      <c r="AH34" s="97" t="s">
        <v>10</v>
      </c>
      <c r="AI34" s="98">
        <f>SUM(N32,P34,P37,P39,P41)</f>
        <v>0</v>
      </c>
      <c r="AJ34" s="99">
        <f>SUM(P32,N34,N37,N39,N41)</f>
        <v>84</v>
      </c>
      <c r="AK34" s="100">
        <f t="shared" si="2"/>
        <v>-84</v>
      </c>
      <c r="AL34" s="101">
        <f t="shared" si="3"/>
        <v>5</v>
      </c>
    </row>
    <row r="35" spans="2:38" ht="22.5" customHeight="1" thickBot="1" x14ac:dyDescent="0.3">
      <c r="B35" s="88">
        <v>21</v>
      </c>
      <c r="C35" s="474" t="str">
        <f>S30</f>
        <v>IC VIQUANTERIO A</v>
      </c>
      <c r="D35" s="474"/>
      <c r="E35" s="474"/>
      <c r="F35" s="474"/>
      <c r="G35" s="474"/>
      <c r="H35" s="89"/>
      <c r="I35" s="474" t="str">
        <f>S35</f>
        <v>IC ADA NEGRI MAGNAGO</v>
      </c>
      <c r="J35" s="474"/>
      <c r="K35" s="474"/>
      <c r="L35" s="474"/>
      <c r="M35" s="474"/>
      <c r="N35" s="90">
        <v>21</v>
      </c>
      <c r="O35" s="91" t="s">
        <v>10</v>
      </c>
      <c r="P35" s="90">
        <v>0</v>
      </c>
      <c r="Q35" s="77"/>
      <c r="R35" s="108" t="s">
        <v>22</v>
      </c>
      <c r="S35" s="109" t="s">
        <v>75</v>
      </c>
      <c r="T35" s="110" t="s">
        <v>10</v>
      </c>
      <c r="U35" s="111"/>
      <c r="V35" s="112">
        <f>IF(P32="N",0,IF(N32=P32,1,IF(N32&lt;P32,3,IF(N32&gt;P32,1))))</f>
        <v>1</v>
      </c>
      <c r="W35" s="113" t="s">
        <v>10</v>
      </c>
      <c r="X35" s="113" t="s">
        <v>10</v>
      </c>
      <c r="Y35" s="112">
        <f>IF(P35="N",0,IF(N35=P35,1,IF(N35&lt;P35,3,IF(N35&gt;P35,1))))</f>
        <v>1</v>
      </c>
      <c r="Z35" s="113" t="s">
        <v>10</v>
      </c>
      <c r="AA35" s="113" t="s">
        <v>10</v>
      </c>
      <c r="AB35" s="113" t="s">
        <v>10</v>
      </c>
      <c r="AC35" s="113" t="s">
        <v>10</v>
      </c>
      <c r="AD35" s="112">
        <f>IF(P40="N",0,IF(N40=P40,1,IF(N40&lt;P40,3,IF(N40&gt;P40,1))))</f>
        <v>1</v>
      </c>
      <c r="AE35" s="113" t="s">
        <v>10</v>
      </c>
      <c r="AF35" s="112">
        <f>IF(P42="N",0,IF(N42=P42,1,IF(N42&lt;P42,3,IF(N42&gt;Z33,1))))</f>
        <v>1</v>
      </c>
      <c r="AG35" s="113" t="s">
        <v>10</v>
      </c>
      <c r="AH35" s="114">
        <f>IF(P44="N",0,IF(N44=P44,1,IF(N44&lt;P44,3,IF(N44&gt;P44,1))))</f>
        <v>1</v>
      </c>
      <c r="AI35" s="115">
        <f>SUM(P32,P35,P40,P42,P44)</f>
        <v>0</v>
      </c>
      <c r="AJ35" s="116">
        <f>SUM(N32,N35,N40,N42,N44)</f>
        <v>84</v>
      </c>
      <c r="AK35" s="117">
        <f t="shared" si="2"/>
        <v>-84</v>
      </c>
      <c r="AL35" s="101">
        <f t="shared" si="3"/>
        <v>5</v>
      </c>
    </row>
    <row r="36" spans="2:38" ht="22.5" customHeight="1" x14ac:dyDescent="0.3">
      <c r="B36" s="102">
        <v>22</v>
      </c>
      <c r="C36" s="450" t="str">
        <f>S31</f>
        <v>ICS T CROCI</v>
      </c>
      <c r="D36" s="450"/>
      <c r="E36" s="450"/>
      <c r="F36" s="450"/>
      <c r="G36" s="450"/>
      <c r="H36" s="103"/>
      <c r="I36" s="450" t="str">
        <f>S33</f>
        <v>IC GOBETTI</v>
      </c>
      <c r="J36" s="450"/>
      <c r="K36" s="450"/>
      <c r="L36" s="450"/>
      <c r="M36" s="450"/>
      <c r="N36" s="104">
        <v>10</v>
      </c>
      <c r="O36" s="105" t="s">
        <v>10</v>
      </c>
      <c r="P36" s="104">
        <v>22</v>
      </c>
      <c r="Q36" s="77"/>
      <c r="R36" s="468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70"/>
    </row>
    <row r="37" spans="2:38" ht="22.5" customHeight="1" x14ac:dyDescent="0.3">
      <c r="B37" s="88">
        <v>23</v>
      </c>
      <c r="C37" s="474" t="str">
        <f>S32</f>
        <v>GALILEI CORSICO</v>
      </c>
      <c r="D37" s="474"/>
      <c r="E37" s="474"/>
      <c r="F37" s="474"/>
      <c r="G37" s="474"/>
      <c r="H37" s="89"/>
      <c r="I37" s="474" t="str">
        <f>S34</f>
        <v>IC BORSI</v>
      </c>
      <c r="J37" s="474"/>
      <c r="K37" s="474"/>
      <c r="L37" s="474"/>
      <c r="M37" s="474"/>
      <c r="N37" s="90">
        <v>21</v>
      </c>
      <c r="O37" s="91" t="s">
        <v>10</v>
      </c>
      <c r="P37" s="90">
        <v>0</v>
      </c>
      <c r="Q37" s="77"/>
      <c r="R37" s="468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  <c r="AJ37" s="469"/>
      <c r="AK37" s="469"/>
      <c r="AL37" s="470"/>
    </row>
    <row r="38" spans="2:38" ht="22.5" customHeight="1" x14ac:dyDescent="0.3">
      <c r="B38" s="102">
        <v>24</v>
      </c>
      <c r="C38" s="475" t="str">
        <f>S30</f>
        <v>IC VIQUANTERIO A</v>
      </c>
      <c r="D38" s="450"/>
      <c r="E38" s="450"/>
      <c r="F38" s="450"/>
      <c r="G38" s="450"/>
      <c r="H38" s="103"/>
      <c r="I38" s="450" t="str">
        <f>S33</f>
        <v>IC GOBETTI</v>
      </c>
      <c r="J38" s="450"/>
      <c r="K38" s="450"/>
      <c r="L38" s="450"/>
      <c r="M38" s="450"/>
      <c r="N38" s="104">
        <v>16</v>
      </c>
      <c r="O38" s="105" t="s">
        <v>10</v>
      </c>
      <c r="P38" s="104">
        <v>21</v>
      </c>
      <c r="Q38" s="77"/>
      <c r="R38" s="468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  <c r="AF38" s="469"/>
      <c r="AG38" s="469"/>
      <c r="AH38" s="469"/>
      <c r="AI38" s="469"/>
      <c r="AJ38" s="469"/>
      <c r="AK38" s="469"/>
      <c r="AL38" s="470"/>
    </row>
    <row r="39" spans="2:38" ht="22.5" customHeight="1" x14ac:dyDescent="0.3">
      <c r="B39" s="88">
        <v>25</v>
      </c>
      <c r="C39" s="474" t="str">
        <f>S31</f>
        <v>ICS T CROCI</v>
      </c>
      <c r="D39" s="474"/>
      <c r="E39" s="474"/>
      <c r="F39" s="474"/>
      <c r="G39" s="474"/>
      <c r="H39" s="89"/>
      <c r="I39" s="474" t="str">
        <f>S34</f>
        <v>IC BORSI</v>
      </c>
      <c r="J39" s="474"/>
      <c r="K39" s="474"/>
      <c r="L39" s="474"/>
      <c r="M39" s="474"/>
      <c r="N39" s="90">
        <v>21</v>
      </c>
      <c r="O39" s="91" t="s">
        <v>10</v>
      </c>
      <c r="P39" s="90">
        <v>0</v>
      </c>
      <c r="Q39" s="77"/>
      <c r="R39" s="468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69"/>
      <c r="AH39" s="469"/>
      <c r="AI39" s="469"/>
      <c r="AJ39" s="469"/>
      <c r="AK39" s="469"/>
      <c r="AL39" s="470"/>
    </row>
    <row r="40" spans="2:38" ht="22.5" customHeight="1" x14ac:dyDescent="0.3">
      <c r="B40" s="102">
        <v>26</v>
      </c>
      <c r="C40" s="450" t="str">
        <f>S32</f>
        <v>GALILEI CORSICO</v>
      </c>
      <c r="D40" s="450"/>
      <c r="E40" s="450"/>
      <c r="F40" s="450"/>
      <c r="G40" s="450"/>
      <c r="H40" s="103"/>
      <c r="I40" s="450" t="str">
        <f>S35</f>
        <v>IC ADA NEGRI MAGNAGO</v>
      </c>
      <c r="J40" s="450"/>
      <c r="K40" s="450"/>
      <c r="L40" s="450"/>
      <c r="M40" s="450"/>
      <c r="N40" s="104">
        <v>21</v>
      </c>
      <c r="O40" s="105" t="s">
        <v>10</v>
      </c>
      <c r="P40" s="104">
        <v>0</v>
      </c>
      <c r="Q40" s="77"/>
      <c r="R40" s="468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  <c r="AJ40" s="469"/>
      <c r="AK40" s="469"/>
      <c r="AL40" s="470"/>
    </row>
    <row r="41" spans="2:38" ht="22.5" customHeight="1" x14ac:dyDescent="0.3">
      <c r="B41" s="88">
        <v>27</v>
      </c>
      <c r="C41" s="474" t="str">
        <f>S30</f>
        <v>IC VIQUANTERIO A</v>
      </c>
      <c r="D41" s="474"/>
      <c r="E41" s="474"/>
      <c r="F41" s="474"/>
      <c r="G41" s="474"/>
      <c r="H41" s="89"/>
      <c r="I41" s="474" t="str">
        <f>S34</f>
        <v>IC BORSI</v>
      </c>
      <c r="J41" s="474"/>
      <c r="K41" s="474"/>
      <c r="L41" s="474"/>
      <c r="M41" s="474"/>
      <c r="N41" s="90">
        <v>21</v>
      </c>
      <c r="O41" s="91" t="s">
        <v>10</v>
      </c>
      <c r="P41" s="90">
        <v>0</v>
      </c>
      <c r="Q41" s="77"/>
      <c r="R41" s="468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69"/>
      <c r="AD41" s="469"/>
      <c r="AE41" s="469"/>
      <c r="AF41" s="469"/>
      <c r="AG41" s="469"/>
      <c r="AH41" s="469"/>
      <c r="AI41" s="469"/>
      <c r="AJ41" s="469"/>
      <c r="AK41" s="469"/>
      <c r="AL41" s="470"/>
    </row>
    <row r="42" spans="2:38" ht="22.5" customHeight="1" x14ac:dyDescent="0.3">
      <c r="B42" s="102">
        <v>28</v>
      </c>
      <c r="C42" s="450" t="str">
        <f>S31</f>
        <v>ICS T CROCI</v>
      </c>
      <c r="D42" s="450"/>
      <c r="E42" s="450"/>
      <c r="F42" s="450"/>
      <c r="G42" s="450"/>
      <c r="H42" s="103"/>
      <c r="I42" s="450" t="str">
        <f>S35</f>
        <v>IC ADA NEGRI MAGNAGO</v>
      </c>
      <c r="J42" s="450"/>
      <c r="K42" s="450"/>
      <c r="L42" s="450"/>
      <c r="M42" s="450"/>
      <c r="N42" s="104">
        <v>21</v>
      </c>
      <c r="O42" s="91" t="s">
        <v>10</v>
      </c>
      <c r="P42" s="104">
        <v>0</v>
      </c>
      <c r="Q42" s="77"/>
      <c r="R42" s="468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469"/>
      <c r="AE42" s="469"/>
      <c r="AF42" s="469"/>
      <c r="AG42" s="469"/>
      <c r="AH42" s="469"/>
      <c r="AI42" s="469"/>
      <c r="AJ42" s="469"/>
      <c r="AK42" s="469"/>
      <c r="AL42" s="470"/>
    </row>
    <row r="43" spans="2:38" ht="22.5" customHeight="1" x14ac:dyDescent="0.3">
      <c r="B43" s="88">
        <v>29</v>
      </c>
      <c r="C43" s="474" t="str">
        <f>S30</f>
        <v>IC VIQUANTERIO A</v>
      </c>
      <c r="D43" s="474"/>
      <c r="E43" s="474"/>
      <c r="F43" s="474"/>
      <c r="G43" s="474"/>
      <c r="H43" s="89"/>
      <c r="I43" s="474" t="str">
        <f>S32</f>
        <v>GALILEI CORSICO</v>
      </c>
      <c r="J43" s="474"/>
      <c r="K43" s="474"/>
      <c r="L43" s="474"/>
      <c r="M43" s="474"/>
      <c r="N43" s="90">
        <v>9</v>
      </c>
      <c r="O43" s="105" t="s">
        <v>10</v>
      </c>
      <c r="P43" s="90">
        <v>21</v>
      </c>
      <c r="Q43" s="77"/>
      <c r="R43" s="468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69"/>
      <c r="AI43" s="469"/>
      <c r="AJ43" s="469"/>
      <c r="AK43" s="469"/>
      <c r="AL43" s="470"/>
    </row>
    <row r="44" spans="2:38" ht="22.5" customHeight="1" thickBot="1" x14ac:dyDescent="0.35">
      <c r="B44" s="118">
        <v>30</v>
      </c>
      <c r="C44" s="454" t="str">
        <f>S33</f>
        <v>IC GOBETTI</v>
      </c>
      <c r="D44" s="454"/>
      <c r="E44" s="454"/>
      <c r="F44" s="454"/>
      <c r="G44" s="454"/>
      <c r="H44" s="119"/>
      <c r="I44" s="454" t="str">
        <f>S35</f>
        <v>IC ADA NEGRI MAGNAGO</v>
      </c>
      <c r="J44" s="454"/>
      <c r="K44" s="454"/>
      <c r="L44" s="454"/>
      <c r="M44" s="454"/>
      <c r="N44" s="120">
        <v>21</v>
      </c>
      <c r="O44" s="121" t="s">
        <v>10</v>
      </c>
      <c r="P44" s="120">
        <v>0</v>
      </c>
      <c r="Q44" s="122"/>
      <c r="R44" s="471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3"/>
    </row>
    <row r="45" spans="2:38" ht="22.5" customHeight="1" thickBot="1" x14ac:dyDescent="0.3">
      <c r="S45" s="64"/>
    </row>
    <row r="46" spans="2:38" s="123" customFormat="1" ht="18" customHeight="1" thickBot="1" x14ac:dyDescent="0.3">
      <c r="B46" s="124"/>
      <c r="H46" s="455" t="s">
        <v>23</v>
      </c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7"/>
      <c r="AK46" s="125"/>
    </row>
    <row r="47" spans="2:38" s="123" customFormat="1" ht="12" customHeight="1" thickBot="1" x14ac:dyDescent="0.25">
      <c r="B47" s="124"/>
      <c r="H47" s="126"/>
      <c r="I47" s="127"/>
      <c r="J47" s="127"/>
      <c r="K47" s="127"/>
      <c r="L47" s="127"/>
      <c r="M47" s="127"/>
      <c r="N47" s="128"/>
      <c r="O47" s="128"/>
      <c r="P47" s="128"/>
      <c r="Q47" s="127"/>
      <c r="R47" s="127"/>
      <c r="S47" s="128"/>
      <c r="T47" s="127"/>
      <c r="U47" s="127"/>
      <c r="V47" s="127"/>
      <c r="W47" s="129"/>
      <c r="AK47" s="125"/>
    </row>
    <row r="48" spans="2:38" s="123" customFormat="1" ht="15.75" thickBot="1" x14ac:dyDescent="0.25">
      <c r="B48" s="124"/>
      <c r="G48" s="130">
        <v>31</v>
      </c>
      <c r="H48" s="458" t="s">
        <v>86</v>
      </c>
      <c r="I48" s="459"/>
      <c r="J48" s="459"/>
      <c r="K48" s="459"/>
      <c r="L48" s="459"/>
      <c r="M48" s="459"/>
      <c r="N48" s="459"/>
      <c r="O48" s="459"/>
      <c r="P48" s="459"/>
      <c r="Q48" s="460"/>
      <c r="R48" s="131" t="s">
        <v>10</v>
      </c>
      <c r="S48" s="132" t="s">
        <v>83</v>
      </c>
      <c r="T48" s="133"/>
      <c r="U48" s="425">
        <v>18</v>
      </c>
      <c r="V48" s="131" t="s">
        <v>10</v>
      </c>
      <c r="W48" s="425">
        <v>10</v>
      </c>
      <c r="AK48" s="136"/>
      <c r="AL48" s="137"/>
    </row>
    <row r="49" spans="2:37" s="123" customFormat="1" ht="13.5" customHeight="1" x14ac:dyDescent="0.2">
      <c r="B49" s="124"/>
      <c r="C49" s="138"/>
      <c r="D49" s="138"/>
      <c r="E49" s="138"/>
      <c r="F49" s="138"/>
      <c r="G49" s="139"/>
      <c r="H49" s="461" t="s">
        <v>24</v>
      </c>
      <c r="I49" s="462"/>
      <c r="J49" s="462"/>
      <c r="K49" s="462"/>
      <c r="L49" s="462"/>
      <c r="M49" s="462"/>
      <c r="N49" s="462"/>
      <c r="O49" s="462"/>
      <c r="P49" s="462"/>
      <c r="Q49" s="462"/>
      <c r="R49" s="140"/>
      <c r="S49" s="141" t="s">
        <v>80</v>
      </c>
      <c r="T49" s="142"/>
      <c r="U49" s="140"/>
      <c r="V49" s="140"/>
      <c r="W49" s="143"/>
      <c r="AK49" s="125"/>
    </row>
    <row r="50" spans="2:37" s="123" customFormat="1" ht="13.5" customHeight="1" thickBot="1" x14ac:dyDescent="0.25">
      <c r="B50" s="124"/>
      <c r="C50" s="138"/>
      <c r="D50" s="138"/>
      <c r="E50" s="138"/>
      <c r="F50" s="138"/>
      <c r="G50" s="139"/>
      <c r="H50" s="144"/>
      <c r="I50" s="145"/>
      <c r="J50" s="145"/>
      <c r="K50" s="145"/>
      <c r="L50" s="145"/>
      <c r="M50" s="145"/>
      <c r="N50" s="146"/>
      <c r="O50" s="146"/>
      <c r="P50" s="146"/>
      <c r="Q50" s="147"/>
      <c r="R50" s="147"/>
      <c r="S50" s="146"/>
      <c r="T50" s="147"/>
      <c r="U50" s="147"/>
      <c r="V50" s="147"/>
      <c r="W50" s="148"/>
      <c r="AK50" s="125"/>
    </row>
    <row r="51" spans="2:37" s="123" customFormat="1" ht="14.25" customHeight="1" thickBot="1" x14ac:dyDescent="0.25">
      <c r="B51" s="124"/>
      <c r="C51" s="138"/>
      <c r="D51" s="138"/>
      <c r="E51" s="138"/>
      <c r="F51" s="138"/>
      <c r="G51" s="139"/>
      <c r="H51" s="124"/>
      <c r="I51" s="138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50"/>
      <c r="AK51" s="125"/>
    </row>
    <row r="52" spans="2:37" s="123" customFormat="1" ht="17.25" customHeight="1" thickBot="1" x14ac:dyDescent="0.3">
      <c r="B52" s="124"/>
      <c r="C52" s="138"/>
      <c r="D52" s="138"/>
      <c r="E52" s="138"/>
      <c r="F52" s="138"/>
      <c r="G52" s="139"/>
      <c r="H52" s="455" t="s">
        <v>25</v>
      </c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7"/>
      <c r="AK52" s="125"/>
    </row>
    <row r="53" spans="2:37" s="123" customFormat="1" ht="13.5" customHeight="1" thickBot="1" x14ac:dyDescent="0.25">
      <c r="B53" s="124"/>
      <c r="C53" s="138"/>
      <c r="D53" s="138"/>
      <c r="E53" s="138"/>
      <c r="F53" s="138"/>
      <c r="G53" s="139"/>
      <c r="H53" s="126"/>
      <c r="I53" s="127"/>
      <c r="J53" s="127"/>
      <c r="K53" s="127"/>
      <c r="L53" s="127"/>
      <c r="M53" s="127"/>
      <c r="N53" s="128"/>
      <c r="O53" s="128"/>
      <c r="P53" s="128"/>
      <c r="Q53" s="127"/>
      <c r="R53" s="127"/>
      <c r="S53" s="128"/>
      <c r="T53" s="127"/>
      <c r="U53" s="127"/>
      <c r="V53" s="127"/>
      <c r="W53" s="129"/>
      <c r="AK53" s="125"/>
    </row>
    <row r="54" spans="2:37" s="123" customFormat="1" ht="15.75" thickBot="1" x14ac:dyDescent="0.25">
      <c r="B54" s="124"/>
      <c r="C54" s="138"/>
      <c r="D54" s="138"/>
      <c r="E54" s="138"/>
      <c r="F54" s="138"/>
      <c r="G54" s="139">
        <v>32</v>
      </c>
      <c r="H54" s="458" t="s">
        <v>82</v>
      </c>
      <c r="I54" s="459"/>
      <c r="J54" s="459"/>
      <c r="K54" s="459"/>
      <c r="L54" s="459"/>
      <c r="M54" s="459"/>
      <c r="N54" s="459"/>
      <c r="O54" s="459"/>
      <c r="P54" s="459"/>
      <c r="Q54" s="460"/>
      <c r="R54" s="131" t="s">
        <v>10</v>
      </c>
      <c r="S54" s="132" t="s">
        <v>87</v>
      </c>
      <c r="T54" s="133"/>
      <c r="U54" s="425">
        <v>6</v>
      </c>
      <c r="V54" s="131" t="s">
        <v>10</v>
      </c>
      <c r="W54" s="425">
        <v>20</v>
      </c>
      <c r="AK54" s="125"/>
    </row>
    <row r="55" spans="2:37" s="123" customFormat="1" ht="13.5" customHeight="1" x14ac:dyDescent="0.2">
      <c r="B55" s="124"/>
      <c r="C55" s="138"/>
      <c r="D55" s="138"/>
      <c r="E55" s="138"/>
      <c r="F55" s="138"/>
      <c r="G55" s="139"/>
      <c r="H55" s="463" t="s">
        <v>78</v>
      </c>
      <c r="I55" s="464"/>
      <c r="J55" s="464"/>
      <c r="K55" s="464"/>
      <c r="L55" s="464"/>
      <c r="M55" s="464"/>
      <c r="N55" s="464"/>
      <c r="O55" s="464"/>
      <c r="P55" s="464"/>
      <c r="Q55" s="464"/>
      <c r="R55" s="151"/>
      <c r="S55" s="416" t="s">
        <v>79</v>
      </c>
      <c r="T55" s="152"/>
      <c r="U55" s="140"/>
      <c r="V55" s="140"/>
      <c r="W55" s="143"/>
      <c r="AK55" s="125"/>
    </row>
    <row r="56" spans="2:37" s="123" customFormat="1" ht="13.5" customHeight="1" thickBot="1" x14ac:dyDescent="0.25">
      <c r="B56" s="124"/>
      <c r="C56" s="138"/>
      <c r="D56" s="138"/>
      <c r="E56" s="138"/>
      <c r="F56" s="138"/>
      <c r="G56" s="139"/>
      <c r="H56" s="144"/>
      <c r="I56" s="145"/>
      <c r="J56" s="145"/>
      <c r="K56" s="145"/>
      <c r="L56" s="145"/>
      <c r="M56" s="145"/>
      <c r="N56" s="146"/>
      <c r="O56" s="146"/>
      <c r="P56" s="146"/>
      <c r="Q56" s="147"/>
      <c r="R56" s="147"/>
      <c r="S56" s="146"/>
      <c r="T56" s="147"/>
      <c r="U56" s="147"/>
      <c r="V56" s="147"/>
      <c r="W56" s="148"/>
      <c r="AK56" s="125"/>
    </row>
    <row r="57" spans="2:37" ht="14.25" customHeight="1" thickBot="1" x14ac:dyDescent="0.3">
      <c r="G57" s="153"/>
      <c r="I57" s="154"/>
      <c r="J57" s="154"/>
      <c r="K57" s="154"/>
      <c r="L57" s="154"/>
      <c r="M57" s="154"/>
      <c r="Q57" s="154"/>
      <c r="R57" s="154"/>
      <c r="S57" s="64"/>
      <c r="T57" s="154"/>
      <c r="U57" s="154"/>
      <c r="V57" s="154"/>
      <c r="W57" s="154"/>
    </row>
    <row r="58" spans="2:37" s="123" customFormat="1" ht="18" customHeight="1" thickBot="1" x14ac:dyDescent="0.35">
      <c r="B58" s="124"/>
      <c r="G58" s="130"/>
      <c r="H58" s="451" t="s">
        <v>26</v>
      </c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3"/>
      <c r="AK58" s="125"/>
    </row>
    <row r="59" spans="2:37" s="123" customFormat="1" ht="12" customHeight="1" thickBot="1" x14ac:dyDescent="0.25">
      <c r="B59" s="124"/>
      <c r="G59" s="130"/>
      <c r="H59" s="126"/>
      <c r="I59" s="127"/>
      <c r="J59" s="127"/>
      <c r="K59" s="127"/>
      <c r="L59" s="127"/>
      <c r="M59" s="127"/>
      <c r="N59" s="128"/>
      <c r="O59" s="128"/>
      <c r="P59" s="128"/>
      <c r="Q59" s="127"/>
      <c r="R59" s="127"/>
      <c r="S59" s="128"/>
      <c r="T59" s="127"/>
      <c r="U59" s="127"/>
      <c r="V59" s="127"/>
      <c r="W59" s="129"/>
      <c r="AK59" s="125"/>
    </row>
    <row r="60" spans="2:37" s="123" customFormat="1" ht="15.75" thickBot="1" x14ac:dyDescent="0.25">
      <c r="B60" s="124"/>
      <c r="G60" s="130">
        <v>33</v>
      </c>
      <c r="H60" s="465" t="s">
        <v>83</v>
      </c>
      <c r="I60" s="466"/>
      <c r="J60" s="466"/>
      <c r="K60" s="466"/>
      <c r="L60" s="466"/>
      <c r="M60" s="466"/>
      <c r="N60" s="466"/>
      <c r="O60" s="466"/>
      <c r="P60" s="466"/>
      <c r="Q60" s="467"/>
      <c r="R60" s="155" t="s">
        <v>10</v>
      </c>
      <c r="S60" s="422" t="str">
        <f>IF(U54=W54,"waiting…",IF(U54&gt;W54,S54,H54))</f>
        <v>virgilio de andre</v>
      </c>
      <c r="T60" s="133"/>
      <c r="U60" s="134">
        <v>14</v>
      </c>
      <c r="V60" s="131" t="s">
        <v>10</v>
      </c>
      <c r="W60" s="135">
        <v>6</v>
      </c>
      <c r="AK60" s="125"/>
    </row>
    <row r="61" spans="2:37" s="123" customFormat="1" ht="13.5" customHeight="1" x14ac:dyDescent="0.2">
      <c r="B61" s="124"/>
      <c r="C61" s="138"/>
      <c r="D61" s="138"/>
      <c r="E61" s="138"/>
      <c r="F61" s="138"/>
      <c r="G61" s="139"/>
      <c r="H61" s="441" t="s">
        <v>27</v>
      </c>
      <c r="I61" s="442"/>
      <c r="J61" s="442"/>
      <c r="K61" s="442"/>
      <c r="L61" s="442"/>
      <c r="M61" s="442"/>
      <c r="N61" s="442"/>
      <c r="O61" s="442"/>
      <c r="P61" s="442"/>
      <c r="Q61" s="442"/>
      <c r="R61" s="151"/>
      <c r="S61" s="158" t="s">
        <v>28</v>
      </c>
      <c r="T61" s="142"/>
      <c r="U61" s="140"/>
      <c r="V61" s="140"/>
      <c r="W61" s="143"/>
      <c r="AK61" s="125"/>
    </row>
    <row r="62" spans="2:37" s="123" customFormat="1" ht="13.5" customHeight="1" thickBot="1" x14ac:dyDescent="0.25">
      <c r="B62" s="124"/>
      <c r="C62" s="138"/>
      <c r="D62" s="138"/>
      <c r="E62" s="138"/>
      <c r="F62" s="138"/>
      <c r="G62" s="139"/>
      <c r="H62" s="144"/>
      <c r="I62" s="145"/>
      <c r="J62" s="145"/>
      <c r="K62" s="145"/>
      <c r="L62" s="145"/>
      <c r="M62" s="145"/>
      <c r="N62" s="146"/>
      <c r="O62" s="146"/>
      <c r="P62" s="146"/>
      <c r="Q62" s="147"/>
      <c r="R62" s="147"/>
      <c r="S62" s="146"/>
      <c r="T62" s="147"/>
      <c r="U62" s="147"/>
      <c r="V62" s="147"/>
      <c r="W62" s="148"/>
      <c r="AK62" s="125"/>
    </row>
    <row r="63" spans="2:37" s="123" customFormat="1" ht="14.25" customHeight="1" thickBot="1" x14ac:dyDescent="0.25">
      <c r="B63" s="124"/>
      <c r="C63" s="138"/>
      <c r="D63" s="138"/>
      <c r="E63" s="138"/>
      <c r="F63" s="138"/>
      <c r="G63" s="139"/>
      <c r="H63" s="124"/>
      <c r="I63" s="138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AK63" s="125"/>
    </row>
    <row r="64" spans="2:37" s="123" customFormat="1" ht="17.25" customHeight="1" thickBot="1" x14ac:dyDescent="0.35">
      <c r="B64" s="124"/>
      <c r="C64" s="138"/>
      <c r="D64" s="138"/>
      <c r="E64" s="138"/>
      <c r="F64" s="138"/>
      <c r="G64" s="139"/>
      <c r="H64" s="451" t="s">
        <v>29</v>
      </c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3"/>
      <c r="AK64" s="125"/>
    </row>
    <row r="65" spans="2:37" s="123" customFormat="1" ht="13.5" customHeight="1" thickBot="1" x14ac:dyDescent="0.25">
      <c r="B65" s="124"/>
      <c r="C65" s="138"/>
      <c r="D65" s="138"/>
      <c r="E65" s="138"/>
      <c r="F65" s="138"/>
      <c r="G65" s="139"/>
      <c r="H65" s="126"/>
      <c r="I65" s="127"/>
      <c r="J65" s="127"/>
      <c r="K65" s="127"/>
      <c r="L65" s="127"/>
      <c r="M65" s="127"/>
      <c r="N65" s="128"/>
      <c r="O65" s="128"/>
      <c r="P65" s="128"/>
      <c r="Q65" s="127"/>
      <c r="R65" s="127"/>
      <c r="S65" s="128"/>
      <c r="T65" s="127"/>
      <c r="U65" s="127"/>
      <c r="V65" s="127"/>
      <c r="W65" s="129"/>
      <c r="AK65" s="125"/>
    </row>
    <row r="66" spans="2:37" s="123" customFormat="1" ht="15.75" thickBot="1" x14ac:dyDescent="0.25">
      <c r="B66" s="124"/>
      <c r="C66" s="138"/>
      <c r="D66" s="138"/>
      <c r="E66" s="138"/>
      <c r="F66" s="138"/>
      <c r="G66" s="138">
        <v>34</v>
      </c>
      <c r="H66" s="438" t="s">
        <v>86</v>
      </c>
      <c r="I66" s="439"/>
      <c r="J66" s="439"/>
      <c r="K66" s="439"/>
      <c r="L66" s="439"/>
      <c r="M66" s="439"/>
      <c r="N66" s="439"/>
      <c r="O66" s="439"/>
      <c r="P66" s="439"/>
      <c r="Q66" s="440"/>
      <c r="R66" s="155" t="s">
        <v>10</v>
      </c>
      <c r="S66" s="423" t="str">
        <f>IF(U54=W54,"waiting…",IF(U54&gt;W54,H54,S54))</f>
        <v>dante alighieri sesto</v>
      </c>
      <c r="T66" s="133"/>
      <c r="U66" s="134">
        <v>21</v>
      </c>
      <c r="V66" s="131" t="s">
        <v>10</v>
      </c>
      <c r="W66" s="135">
        <v>13</v>
      </c>
      <c r="AK66" s="125"/>
    </row>
    <row r="67" spans="2:37" s="123" customFormat="1" ht="13.5" customHeight="1" x14ac:dyDescent="0.2">
      <c r="B67" s="124"/>
      <c r="C67" s="138"/>
      <c r="D67" s="138"/>
      <c r="E67" s="138"/>
      <c r="F67" s="138"/>
      <c r="G67" s="138"/>
      <c r="H67" s="441" t="s">
        <v>30</v>
      </c>
      <c r="I67" s="442"/>
      <c r="J67" s="442"/>
      <c r="K67" s="442"/>
      <c r="L67" s="442"/>
      <c r="M67" s="442"/>
      <c r="N67" s="442"/>
      <c r="O67" s="442"/>
      <c r="P67" s="442"/>
      <c r="Q67" s="442"/>
      <c r="R67" s="151"/>
      <c r="S67" s="158" t="s">
        <v>31</v>
      </c>
      <c r="T67" s="142"/>
      <c r="U67" s="140"/>
      <c r="V67" s="140"/>
      <c r="W67" s="143"/>
      <c r="AK67" s="125"/>
    </row>
    <row r="68" spans="2:37" s="123" customFormat="1" ht="13.5" customHeight="1" thickBot="1" x14ac:dyDescent="0.25">
      <c r="B68" s="124"/>
      <c r="C68" s="138"/>
      <c r="D68" s="138"/>
      <c r="E68" s="138"/>
      <c r="F68" s="138"/>
      <c r="G68" s="138"/>
      <c r="H68" s="144"/>
      <c r="I68" s="145"/>
      <c r="J68" s="145"/>
      <c r="K68" s="145"/>
      <c r="L68" s="145"/>
      <c r="M68" s="145"/>
      <c r="N68" s="146"/>
      <c r="O68" s="146"/>
      <c r="P68" s="146"/>
      <c r="Q68" s="147"/>
      <c r="R68" s="147"/>
      <c r="S68" s="146"/>
      <c r="T68" s="147"/>
      <c r="U68" s="147"/>
      <c r="V68" s="147"/>
      <c r="W68" s="148"/>
      <c r="AK68" s="125"/>
    </row>
    <row r="69" spans="2:37" ht="14.25" customHeight="1" thickBot="1" x14ac:dyDescent="0.3">
      <c r="S69" s="64"/>
    </row>
    <row r="70" spans="2:37" s="123" customFormat="1" ht="17.25" customHeight="1" thickBot="1" x14ac:dyDescent="0.3">
      <c r="B70" s="124"/>
      <c r="H70" s="443" t="s">
        <v>32</v>
      </c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5"/>
      <c r="AK70" s="125"/>
    </row>
    <row r="71" spans="2:37" s="123" customFormat="1" ht="20.25" customHeight="1" thickBot="1" x14ac:dyDescent="0.25">
      <c r="B71" s="124"/>
      <c r="H71" s="159">
        <v>1</v>
      </c>
      <c r="I71" s="446" t="str">
        <f>IF(U66=W66,"waiting…",IF(U66&gt;W66,H66,S66))</f>
        <v>gandhi</v>
      </c>
      <c r="J71" s="446"/>
      <c r="K71" s="446"/>
      <c r="L71" s="446"/>
      <c r="M71" s="446"/>
      <c r="N71" s="446"/>
      <c r="O71" s="446"/>
      <c r="P71" s="446"/>
      <c r="Q71" s="446"/>
      <c r="R71" s="446"/>
      <c r="S71" s="447" t="s">
        <v>89</v>
      </c>
      <c r="T71" s="448"/>
      <c r="U71" s="447" t="s">
        <v>34</v>
      </c>
      <c r="V71" s="449"/>
      <c r="W71" s="448"/>
      <c r="AK71" s="125"/>
    </row>
    <row r="72" spans="2:37" s="123" customFormat="1" ht="20.25" customHeight="1" thickBot="1" x14ac:dyDescent="0.25">
      <c r="B72" s="124"/>
      <c r="H72" s="159">
        <v>2</v>
      </c>
      <c r="I72" s="426" t="str">
        <f>IF(U66=W66,"waiting…",IF(U66&gt;W66,S66,H66))</f>
        <v>dante alighieri sesto</v>
      </c>
      <c r="J72" s="426"/>
      <c r="K72" s="426"/>
      <c r="L72" s="426"/>
      <c r="M72" s="426"/>
      <c r="N72" s="426"/>
      <c r="O72" s="426"/>
      <c r="P72" s="426"/>
      <c r="Q72" s="426"/>
      <c r="R72" s="426"/>
      <c r="S72" s="427" t="s">
        <v>35</v>
      </c>
      <c r="T72" s="428"/>
      <c r="U72" s="428"/>
      <c r="V72" s="428"/>
      <c r="W72" s="429"/>
      <c r="AK72" s="125"/>
    </row>
    <row r="73" spans="2:37" s="123" customFormat="1" ht="20.25" customHeight="1" thickBot="1" x14ac:dyDescent="0.25">
      <c r="B73" s="124"/>
      <c r="H73" s="159">
        <v>3</v>
      </c>
      <c r="I73" s="430" t="str">
        <f>IF(U60=W60,"waiting…",IF(U60&gt;W60,H60,S60))</f>
        <v>gobetti</v>
      </c>
      <c r="J73" s="430"/>
      <c r="K73" s="430"/>
      <c r="L73" s="430"/>
      <c r="M73" s="430"/>
      <c r="N73" s="430"/>
      <c r="O73" s="430"/>
      <c r="P73" s="430"/>
      <c r="Q73" s="430"/>
      <c r="R73" s="430"/>
      <c r="S73" s="431" t="s">
        <v>36</v>
      </c>
      <c r="T73" s="432"/>
      <c r="U73" s="432"/>
      <c r="V73" s="432"/>
      <c r="W73" s="433"/>
      <c r="AK73" s="125"/>
    </row>
    <row r="74" spans="2:37" s="123" customFormat="1" ht="20.25" customHeight="1" thickBot="1" x14ac:dyDescent="0.25">
      <c r="B74" s="124"/>
      <c r="H74" s="159">
        <v>4</v>
      </c>
      <c r="I74" s="434" t="str">
        <f>IF(U60=W60,"waiting…",IF(U60&gt;W60,S60,H60))</f>
        <v>virgilio de andre</v>
      </c>
      <c r="J74" s="434"/>
      <c r="K74" s="434"/>
      <c r="L74" s="434"/>
      <c r="M74" s="434"/>
      <c r="N74" s="434"/>
      <c r="O74" s="434"/>
      <c r="P74" s="434"/>
      <c r="Q74" s="434"/>
      <c r="R74" s="434"/>
      <c r="S74" s="435" t="s">
        <v>37</v>
      </c>
      <c r="T74" s="436"/>
      <c r="U74" s="436"/>
      <c r="V74" s="436"/>
      <c r="W74" s="437"/>
      <c r="AK74" s="125"/>
    </row>
    <row r="75" spans="2:37" ht="22.5" customHeight="1" x14ac:dyDescent="0.25">
      <c r="S75" s="64"/>
    </row>
    <row r="76" spans="2:37" ht="22.5" customHeight="1" x14ac:dyDescent="0.25">
      <c r="S76" s="64"/>
    </row>
    <row r="77" spans="2:37" ht="22.5" customHeight="1" x14ac:dyDescent="0.3">
      <c r="S77" s="64"/>
    </row>
    <row r="78" spans="2:37" ht="22.5" customHeight="1" x14ac:dyDescent="0.3">
      <c r="AK78" s="2"/>
    </row>
    <row r="79" spans="2:37" ht="22.5" customHeight="1" x14ac:dyDescent="0.3">
      <c r="AK79" s="2"/>
    </row>
    <row r="80" spans="2:37" ht="22.5" customHeight="1" x14ac:dyDescent="0.3">
      <c r="AK80" s="2"/>
    </row>
  </sheetData>
  <mergeCells count="97">
    <mergeCell ref="C10:G10"/>
    <mergeCell ref="I10:M10"/>
    <mergeCell ref="N10:P10"/>
    <mergeCell ref="L2:U2"/>
    <mergeCell ref="L3:U4"/>
    <mergeCell ref="L6:U6"/>
    <mergeCell ref="B8:AL8"/>
    <mergeCell ref="R9:AL9"/>
    <mergeCell ref="C11:G11"/>
    <mergeCell ref="I11:M11"/>
    <mergeCell ref="C12:G12"/>
    <mergeCell ref="I12:M12"/>
    <mergeCell ref="C13:G13"/>
    <mergeCell ref="I13:M13"/>
    <mergeCell ref="C14:G14"/>
    <mergeCell ref="I14:M14"/>
    <mergeCell ref="C15:G15"/>
    <mergeCell ref="I15:M15"/>
    <mergeCell ref="C16:G16"/>
    <mergeCell ref="I16:M16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I21:M21"/>
    <mergeCell ref="C22:G22"/>
    <mergeCell ref="I22:M22"/>
    <mergeCell ref="C23:G23"/>
    <mergeCell ref="I23:M23"/>
    <mergeCell ref="C25:G25"/>
    <mergeCell ref="I25:M25"/>
    <mergeCell ref="B27:AL27"/>
    <mergeCell ref="R28:AL28"/>
    <mergeCell ref="C24:G24"/>
    <mergeCell ref="I24:M24"/>
    <mergeCell ref="C29:G29"/>
    <mergeCell ref="I29:M29"/>
    <mergeCell ref="N29:P29"/>
    <mergeCell ref="C30:G30"/>
    <mergeCell ref="I30:M30"/>
    <mergeCell ref="C43:G43"/>
    <mergeCell ref="I43:M43"/>
    <mergeCell ref="C36:G36"/>
    <mergeCell ref="I36:M36"/>
    <mergeCell ref="C31:G31"/>
    <mergeCell ref="I31:M31"/>
    <mergeCell ref="C32:G32"/>
    <mergeCell ref="I32:M32"/>
    <mergeCell ref="C33:G33"/>
    <mergeCell ref="I33:M33"/>
    <mergeCell ref="C41:G41"/>
    <mergeCell ref="I41:M41"/>
    <mergeCell ref="C42:G42"/>
    <mergeCell ref="I42:M42"/>
    <mergeCell ref="C34:G34"/>
    <mergeCell ref="I34:M34"/>
    <mergeCell ref="C35:G35"/>
    <mergeCell ref="I35:M35"/>
    <mergeCell ref="I38:M38"/>
    <mergeCell ref="C39:G39"/>
    <mergeCell ref="I39:M39"/>
    <mergeCell ref="I37:M37"/>
    <mergeCell ref="C38:G38"/>
    <mergeCell ref="C40:G40"/>
    <mergeCell ref="I40:M40"/>
    <mergeCell ref="H64:W64"/>
    <mergeCell ref="C44:G44"/>
    <mergeCell ref="I44:M44"/>
    <mergeCell ref="H46:W46"/>
    <mergeCell ref="H48:Q48"/>
    <mergeCell ref="H49:Q49"/>
    <mergeCell ref="H52:W52"/>
    <mergeCell ref="H54:Q54"/>
    <mergeCell ref="H55:Q55"/>
    <mergeCell ref="H58:W58"/>
    <mergeCell ref="H60:Q60"/>
    <mergeCell ref="H61:Q61"/>
    <mergeCell ref="R36:AL44"/>
    <mergeCell ref="C37:G37"/>
    <mergeCell ref="H66:Q66"/>
    <mergeCell ref="H67:Q67"/>
    <mergeCell ref="H70:W70"/>
    <mergeCell ref="I71:R71"/>
    <mergeCell ref="S71:T71"/>
    <mergeCell ref="U71:W71"/>
    <mergeCell ref="I72:R72"/>
    <mergeCell ref="S72:W72"/>
    <mergeCell ref="I73:R73"/>
    <mergeCell ref="S73:W73"/>
    <mergeCell ref="I74:R74"/>
    <mergeCell ref="S74:W74"/>
  </mergeCells>
  <pageMargins left="0.7" right="0.7" top="0.75" bottom="0.75" header="0.3" footer="0.3"/>
  <pageSetup paperSize="8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zoomScale="80" zoomScaleNormal="80" workbookViewId="0">
      <selection activeCell="H60" sqref="H60:Q60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2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497" t="s">
        <v>38</v>
      </c>
      <c r="M2" s="498"/>
      <c r="N2" s="498"/>
      <c r="O2" s="498"/>
      <c r="P2" s="498"/>
      <c r="Q2" s="498"/>
      <c r="R2" s="498"/>
      <c r="S2" s="498"/>
      <c r="T2" s="498"/>
      <c r="U2" s="499"/>
    </row>
    <row r="3" spans="2:38" ht="17.25" customHeight="1" x14ac:dyDescent="0.3">
      <c r="L3" s="500" t="s">
        <v>39</v>
      </c>
      <c r="M3" s="501"/>
      <c r="N3" s="501"/>
      <c r="O3" s="501"/>
      <c r="P3" s="501"/>
      <c r="Q3" s="501"/>
      <c r="R3" s="501"/>
      <c r="S3" s="501"/>
      <c r="T3" s="501"/>
      <c r="U3" s="502"/>
    </row>
    <row r="4" spans="2:38" ht="15.75" customHeight="1" thickBot="1" x14ac:dyDescent="0.35">
      <c r="L4" s="503"/>
      <c r="M4" s="504"/>
      <c r="N4" s="504"/>
      <c r="O4" s="504"/>
      <c r="P4" s="504"/>
      <c r="Q4" s="504"/>
      <c r="R4" s="504"/>
      <c r="S4" s="504"/>
      <c r="T4" s="504"/>
      <c r="U4" s="505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506" t="s">
        <v>40</v>
      </c>
      <c r="M6" s="507"/>
      <c r="N6" s="507"/>
      <c r="O6" s="507"/>
      <c r="P6" s="507"/>
      <c r="Q6" s="507"/>
      <c r="R6" s="507"/>
      <c r="S6" s="507"/>
      <c r="T6" s="507"/>
      <c r="U6" s="507"/>
    </row>
    <row r="7" spans="2:38" ht="6.75" customHeight="1" thickBot="1" x14ac:dyDescent="0.3"/>
    <row r="8" spans="2:38" ht="22.5" customHeight="1" thickBot="1" x14ac:dyDescent="0.35">
      <c r="B8" s="514" t="s">
        <v>43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6"/>
    </row>
    <row r="9" spans="2:38" s="4" customFormat="1" ht="16.5" customHeight="1" x14ac:dyDescent="0.25">
      <c r="B9" s="160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517" t="s">
        <v>0</v>
      </c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8"/>
    </row>
    <row r="10" spans="2:38" s="8" customFormat="1" ht="16.5" customHeight="1" thickBot="1" x14ac:dyDescent="0.25">
      <c r="B10" s="163" t="s">
        <v>1</v>
      </c>
      <c r="C10" s="513" t="s">
        <v>2</v>
      </c>
      <c r="D10" s="513"/>
      <c r="E10" s="513"/>
      <c r="F10" s="513"/>
      <c r="G10" s="513"/>
      <c r="H10" s="164" t="s">
        <v>3</v>
      </c>
      <c r="I10" s="513" t="s">
        <v>2</v>
      </c>
      <c r="J10" s="513"/>
      <c r="K10" s="513"/>
      <c r="L10" s="513"/>
      <c r="M10" s="513"/>
      <c r="N10" s="513" t="s">
        <v>4</v>
      </c>
      <c r="O10" s="513"/>
      <c r="P10" s="513"/>
      <c r="Q10" s="165"/>
      <c r="R10" s="164" t="s">
        <v>5</v>
      </c>
      <c r="S10" s="164" t="s">
        <v>2</v>
      </c>
      <c r="T10" s="166">
        <v>1</v>
      </c>
      <c r="U10" s="166">
        <v>2</v>
      </c>
      <c r="V10" s="166">
        <v>3</v>
      </c>
      <c r="W10" s="166">
        <v>4</v>
      </c>
      <c r="X10" s="166">
        <v>5</v>
      </c>
      <c r="Y10" s="166">
        <v>6</v>
      </c>
      <c r="Z10" s="166">
        <v>7</v>
      </c>
      <c r="AA10" s="166">
        <v>8</v>
      </c>
      <c r="AB10" s="166">
        <v>9</v>
      </c>
      <c r="AC10" s="166">
        <v>10</v>
      </c>
      <c r="AD10" s="166">
        <v>11</v>
      </c>
      <c r="AE10" s="166">
        <v>12</v>
      </c>
      <c r="AF10" s="166">
        <v>13</v>
      </c>
      <c r="AG10" s="166">
        <v>14</v>
      </c>
      <c r="AH10" s="166">
        <v>15</v>
      </c>
      <c r="AI10" s="166" t="s">
        <v>6</v>
      </c>
      <c r="AJ10" s="166" t="s">
        <v>7</v>
      </c>
      <c r="AK10" s="166" t="s">
        <v>8</v>
      </c>
      <c r="AL10" s="167" t="s">
        <v>9</v>
      </c>
    </row>
    <row r="11" spans="2:38" ht="19.5" customHeight="1" x14ac:dyDescent="0.25">
      <c r="B11" s="168">
        <v>1</v>
      </c>
      <c r="C11" s="519" t="str">
        <f>S11</f>
        <v>IC HACK SAN DONATO MIL</v>
      </c>
      <c r="D11" s="519"/>
      <c r="E11" s="519"/>
      <c r="F11" s="519"/>
      <c r="G11" s="519"/>
      <c r="H11" s="169"/>
      <c r="I11" s="519" t="str">
        <f>S12</f>
        <v>IC UNGARETTI MELZO</v>
      </c>
      <c r="J11" s="519"/>
      <c r="K11" s="519"/>
      <c r="L11" s="519"/>
      <c r="M11" s="519"/>
      <c r="N11" s="170">
        <v>0</v>
      </c>
      <c r="O11" s="171" t="s">
        <v>10</v>
      </c>
      <c r="P11" s="170">
        <v>21</v>
      </c>
      <c r="Q11" s="172"/>
      <c r="R11" s="173" t="s">
        <v>11</v>
      </c>
      <c r="S11" s="174" t="s">
        <v>76</v>
      </c>
      <c r="T11" s="175">
        <f>IF(N11="N",0,IF(N11=P11,1,IF(N11&gt;P11,3,IF(N11&lt;P11,1))))</f>
        <v>1</v>
      </c>
      <c r="U11" s="176" t="s">
        <v>10</v>
      </c>
      <c r="V11" s="176" t="s">
        <v>10</v>
      </c>
      <c r="W11" s="176" t="s">
        <v>10</v>
      </c>
      <c r="X11" s="176" t="s">
        <v>10</v>
      </c>
      <c r="Y11" s="177">
        <f>IF(N16="N",0,IF(N16=P16,1,IF(N16&gt;P16,3,IF(N16&lt;P16,1))))</f>
        <v>1</v>
      </c>
      <c r="Z11" s="176" t="s">
        <v>10</v>
      </c>
      <c r="AA11" s="176" t="s">
        <v>10</v>
      </c>
      <c r="AB11" s="177">
        <f>IF(N19="N",0,IF(N19=P19,1,IF(N19&gt;P19,3,IF(N19&lt;P19,1))))</f>
        <v>1</v>
      </c>
      <c r="AC11" s="176" t="s">
        <v>10</v>
      </c>
      <c r="AD11" s="176" t="s">
        <v>10</v>
      </c>
      <c r="AE11" s="177">
        <f>IF(N22="N",0,IF(N22=P22,1,IF(N22&gt;P22,3,IF(N22&lt;P22,1))))</f>
        <v>1</v>
      </c>
      <c r="AF11" s="176" t="s">
        <v>10</v>
      </c>
      <c r="AG11" s="177">
        <f>IF(N24="N",0,IF(N24=P24,1,IF(N24&gt;P24,3,IF(N24&lt;P24,1))))</f>
        <v>1</v>
      </c>
      <c r="AH11" s="178" t="s">
        <v>10</v>
      </c>
      <c r="AI11" s="179">
        <f>SUM(N11,N16,N19,N22,N24)</f>
        <v>0</v>
      </c>
      <c r="AJ11" s="180">
        <f>SUM(P11,P16,P19,P22,P24)</f>
        <v>84</v>
      </c>
      <c r="AK11" s="181">
        <f t="shared" ref="AK11:AK16" si="0">SUM(AI11,-AJ11)</f>
        <v>-84</v>
      </c>
      <c r="AL11" s="182">
        <f t="shared" ref="AL11:AL16" si="1">SUM(T11:AH11)</f>
        <v>5</v>
      </c>
    </row>
    <row r="12" spans="2:38" ht="19.5" customHeight="1" x14ac:dyDescent="0.25">
      <c r="B12" s="183">
        <v>2</v>
      </c>
      <c r="C12" s="520" t="str">
        <f>S13</f>
        <v>IC MANZONI CORMANO</v>
      </c>
      <c r="D12" s="520"/>
      <c r="E12" s="520"/>
      <c r="F12" s="520"/>
      <c r="G12" s="520"/>
      <c r="H12" s="184"/>
      <c r="I12" s="520" t="str">
        <f>S14</f>
        <v>LEONE XIII</v>
      </c>
      <c r="J12" s="520"/>
      <c r="K12" s="520"/>
      <c r="L12" s="520"/>
      <c r="M12" s="520"/>
      <c r="N12" s="185">
        <v>0</v>
      </c>
      <c r="O12" s="186" t="s">
        <v>10</v>
      </c>
      <c r="P12" s="185">
        <v>21</v>
      </c>
      <c r="Q12" s="172"/>
      <c r="R12" s="187" t="s">
        <v>12</v>
      </c>
      <c r="S12" s="188" t="s">
        <v>56</v>
      </c>
      <c r="T12" s="189">
        <f>IF(P11="N",0,IF(N11=P11,1,IF(N11&lt;P11,3,IF(N11&gt;P11,1))))</f>
        <v>3</v>
      </c>
      <c r="U12" s="190" t="s">
        <v>10</v>
      </c>
      <c r="V12" s="190" t="s">
        <v>10</v>
      </c>
      <c r="W12" s="191">
        <f>IF(N14="N",0,IF(N14=P14,1,IF(N14&gt;P14,3,IF(N14&lt;P14,1))))</f>
        <v>3</v>
      </c>
      <c r="X12" s="190" t="s">
        <v>10</v>
      </c>
      <c r="Y12" s="190" t="s">
        <v>10</v>
      </c>
      <c r="Z12" s="191">
        <f>IF(N17="N",0,IF(N17=P17,1,IF(N17&gt;P17,3,IF(N17&lt;P17,1))))</f>
        <v>3</v>
      </c>
      <c r="AA12" s="190" t="s">
        <v>10</v>
      </c>
      <c r="AB12" s="190" t="s">
        <v>10</v>
      </c>
      <c r="AC12" s="191">
        <f>IF(N20="N",0,IF(N20=P20,1,IF(N20&gt;P20,3,IF(N20&lt;P20,1))))</f>
        <v>1</v>
      </c>
      <c r="AD12" s="190" t="s">
        <v>10</v>
      </c>
      <c r="AE12" s="190" t="s">
        <v>10</v>
      </c>
      <c r="AF12" s="191">
        <f>IF(N23="N",0,IF(N23=P23,1,IF(N23&gt;P23,3,IF(N23&lt;P23,1))))</f>
        <v>1</v>
      </c>
      <c r="AG12" s="190" t="s">
        <v>10</v>
      </c>
      <c r="AH12" s="192" t="s">
        <v>10</v>
      </c>
      <c r="AI12" s="193">
        <f>SUM(P11,N14,N17,N20,N23)</f>
        <v>79</v>
      </c>
      <c r="AJ12" s="194">
        <f>SUM(N11,P14,P17,P20,P23)</f>
        <v>44</v>
      </c>
      <c r="AK12" s="195">
        <f t="shared" si="0"/>
        <v>35</v>
      </c>
      <c r="AL12" s="196">
        <f t="shared" si="1"/>
        <v>11</v>
      </c>
    </row>
    <row r="13" spans="2:38" ht="19.5" customHeight="1" x14ac:dyDescent="0.25">
      <c r="B13" s="197">
        <v>3</v>
      </c>
      <c r="C13" s="521" t="str">
        <f>S15</f>
        <v>VIRGILIO DE ANDRE</v>
      </c>
      <c r="D13" s="522"/>
      <c r="E13" s="522"/>
      <c r="F13" s="522"/>
      <c r="G13" s="522"/>
      <c r="H13" s="198"/>
      <c r="I13" s="522" t="str">
        <f>S16</f>
        <v>IC MOISE LORIA</v>
      </c>
      <c r="J13" s="522"/>
      <c r="K13" s="522"/>
      <c r="L13" s="522"/>
      <c r="M13" s="522"/>
      <c r="N13" s="199">
        <v>16</v>
      </c>
      <c r="O13" s="200" t="s">
        <v>10</v>
      </c>
      <c r="P13" s="199">
        <v>8</v>
      </c>
      <c r="Q13" s="172"/>
      <c r="R13" s="187" t="s">
        <v>13</v>
      </c>
      <c r="S13" s="188" t="s">
        <v>77</v>
      </c>
      <c r="T13" s="201" t="s">
        <v>10</v>
      </c>
      <c r="U13" s="191">
        <f>IF(N12="N",0,IF(N12=P12,1,IF(N12&gt;P12,3,IF(N12&lt;P12,1))))</f>
        <v>1</v>
      </c>
      <c r="V13" s="190" t="s">
        <v>10</v>
      </c>
      <c r="W13" s="191">
        <f>IF(P14="N",0,IF(N14=P14,1,IF(N14&lt;P14,3,IF(N14&gt;P14,1))))</f>
        <v>1</v>
      </c>
      <c r="X13" s="190" t="s">
        <v>10</v>
      </c>
      <c r="Y13" s="190" t="s">
        <v>10</v>
      </c>
      <c r="Z13" s="190" t="s">
        <v>10</v>
      </c>
      <c r="AA13" s="191">
        <f>IF(N18="N",0,IF(N18=P18,1,IF(N18&gt;P18,3,IF(N18&lt;P18,1))))</f>
        <v>1</v>
      </c>
      <c r="AB13" s="190" t="s">
        <v>10</v>
      </c>
      <c r="AC13" s="190" t="s">
        <v>10</v>
      </c>
      <c r="AD13" s="191">
        <f>IF(N21="N",0,IF(N21=P21,1,IF(N21&gt;P21,3,IF(N21&lt;P21,1))))</f>
        <v>1</v>
      </c>
      <c r="AE13" s="190" t="s">
        <v>10</v>
      </c>
      <c r="AF13" s="190" t="s">
        <v>10</v>
      </c>
      <c r="AG13" s="191">
        <f>IF(P24="N",0,IF(N24=P24,1,IF(N24&lt;P24,3,IF(N24&gt;P24,1))))</f>
        <v>1</v>
      </c>
      <c r="AH13" s="192" t="s">
        <v>10</v>
      </c>
      <c r="AI13" s="193">
        <f>SUM(N12,P14,N18,N21,P24)</f>
        <v>0</v>
      </c>
      <c r="AJ13" s="194">
        <f>SUM(P12,N14,P18,P21,N24)</f>
        <v>84</v>
      </c>
      <c r="AK13" s="195">
        <f t="shared" si="0"/>
        <v>-84</v>
      </c>
      <c r="AL13" s="182">
        <f t="shared" si="1"/>
        <v>5</v>
      </c>
    </row>
    <row r="14" spans="2:38" ht="19.5" customHeight="1" x14ac:dyDescent="0.25">
      <c r="B14" s="183">
        <v>4</v>
      </c>
      <c r="C14" s="520" t="str">
        <f>S12</f>
        <v>IC UNGARETTI MELZO</v>
      </c>
      <c r="D14" s="520"/>
      <c r="E14" s="520"/>
      <c r="F14" s="520"/>
      <c r="G14" s="520"/>
      <c r="H14" s="184"/>
      <c r="I14" s="523" t="str">
        <f>S13</f>
        <v>IC MANZONI CORMANO</v>
      </c>
      <c r="J14" s="520"/>
      <c r="K14" s="520"/>
      <c r="L14" s="520"/>
      <c r="M14" s="520"/>
      <c r="N14" s="185">
        <v>21</v>
      </c>
      <c r="O14" s="186" t="s">
        <v>10</v>
      </c>
      <c r="P14" s="185">
        <v>0</v>
      </c>
      <c r="Q14" s="172"/>
      <c r="R14" s="187" t="s">
        <v>14</v>
      </c>
      <c r="S14" s="188" t="s">
        <v>57</v>
      </c>
      <c r="T14" s="201" t="s">
        <v>10</v>
      </c>
      <c r="U14" s="191">
        <f>IF(P12="N",0,IF(N12=P12,1,IF(N12&lt;P12,3,IF(N12&gt;P12,1))))</f>
        <v>3</v>
      </c>
      <c r="V14" s="190" t="s">
        <v>10</v>
      </c>
      <c r="W14" s="190" t="s">
        <v>10</v>
      </c>
      <c r="X14" s="191">
        <f>IF(N15="N",0,IF(N15=P15,1,IF(N15&gt;P15,3,IF(N15&lt;P15,1))))</f>
        <v>3</v>
      </c>
      <c r="Y14" s="190" t="s">
        <v>10</v>
      </c>
      <c r="Z14" s="191">
        <f>IF(P17="N",0,IF(N17=P17,1,IF(N17&lt;P17,3,IF(N17&gt;P17,1))))</f>
        <v>1</v>
      </c>
      <c r="AA14" s="190" t="s">
        <v>10</v>
      </c>
      <c r="AB14" s="191">
        <f>IF(P19="N",0,IF(N19=P19,1,IF(N19&lt;P19,3,IF(N19&gt;P19,1))))</f>
        <v>3</v>
      </c>
      <c r="AC14" s="190" t="s">
        <v>10</v>
      </c>
      <c r="AD14" s="190" t="s">
        <v>10</v>
      </c>
      <c r="AE14" s="190" t="s">
        <v>10</v>
      </c>
      <c r="AF14" s="190" t="s">
        <v>10</v>
      </c>
      <c r="AG14" s="190" t="s">
        <v>10</v>
      </c>
      <c r="AH14" s="202">
        <f>IF(N25="N",0,IF(N25=P25,1,IF(N25&gt;P25,3,IF(N25&lt;P25,1))))</f>
        <v>1</v>
      </c>
      <c r="AI14" s="193">
        <f>SUM(P12,N15,P17,P19,N25)</f>
        <v>72</v>
      </c>
      <c r="AJ14" s="194">
        <f>SUM(N12,P15,N17,N19,P25)</f>
        <v>39</v>
      </c>
      <c r="AK14" s="195">
        <f t="shared" si="0"/>
        <v>33</v>
      </c>
      <c r="AL14" s="196">
        <f t="shared" si="1"/>
        <v>11</v>
      </c>
    </row>
    <row r="15" spans="2:38" ht="19.5" customHeight="1" x14ac:dyDescent="0.25">
      <c r="B15" s="197">
        <v>5</v>
      </c>
      <c r="C15" s="522" t="str">
        <f>S14</f>
        <v>LEONE XIII</v>
      </c>
      <c r="D15" s="522"/>
      <c r="E15" s="522"/>
      <c r="F15" s="522"/>
      <c r="G15" s="522"/>
      <c r="H15" s="198"/>
      <c r="I15" s="522" t="str">
        <f>S15</f>
        <v>VIRGILIO DE ANDRE</v>
      </c>
      <c r="J15" s="522"/>
      <c r="K15" s="522"/>
      <c r="L15" s="522"/>
      <c r="M15" s="522"/>
      <c r="N15" s="199">
        <v>13</v>
      </c>
      <c r="O15" s="200" t="s">
        <v>10</v>
      </c>
      <c r="P15" s="199">
        <v>11</v>
      </c>
      <c r="Q15" s="172"/>
      <c r="R15" s="187" t="s">
        <v>15</v>
      </c>
      <c r="S15" s="417" t="s">
        <v>58</v>
      </c>
      <c r="T15" s="201" t="s">
        <v>10</v>
      </c>
      <c r="U15" s="190" t="s">
        <v>10</v>
      </c>
      <c r="V15" s="191">
        <f>IF(N13="N",0,IF(N13=P13,1,IF(N13&gt;P13,3,IF(N13&lt;P13,1))))</f>
        <v>3</v>
      </c>
      <c r="W15" s="190" t="s">
        <v>10</v>
      </c>
      <c r="X15" s="191">
        <f>IF(P15="N",0,IF(N15=P15,1,IF(N15&lt;P15,3,IF(N15&gt;P15,1))))</f>
        <v>1</v>
      </c>
      <c r="Y15" s="190" t="s">
        <v>10</v>
      </c>
      <c r="Z15" s="190" t="s">
        <v>10</v>
      </c>
      <c r="AA15" s="191">
        <f>IF(P18="N",0,IF(N18=P18,1,IF(N18&lt;P18,3,IF(N18&gt;P18,1))))</f>
        <v>3</v>
      </c>
      <c r="AB15" s="190" t="s">
        <v>10</v>
      </c>
      <c r="AC15" s="191">
        <f>IF(P20="N",0,IF(N20=P20,1,IF(N20&lt;P20,3,IF(N20&gt;P20,1))))</f>
        <v>3</v>
      </c>
      <c r="AD15" s="190" t="s">
        <v>10</v>
      </c>
      <c r="AE15" s="191">
        <f>IF(P22="N",0,IF(N22=P22,1,IF(N22&lt;P22,3,IF(N22&gt;P22,1))))</f>
        <v>3</v>
      </c>
      <c r="AF15" s="190" t="s">
        <v>10</v>
      </c>
      <c r="AG15" s="190" t="s">
        <v>10</v>
      </c>
      <c r="AH15" s="192" t="s">
        <v>10</v>
      </c>
      <c r="AI15" s="193">
        <f>SUM(N13,P15,P18,P20,P22)</f>
        <v>84</v>
      </c>
      <c r="AJ15" s="194">
        <f>SUM(P13,N15,N18,N20,N22)</f>
        <v>34</v>
      </c>
      <c r="AK15" s="195">
        <f t="shared" si="0"/>
        <v>50</v>
      </c>
      <c r="AL15" s="196">
        <f t="shared" si="1"/>
        <v>13</v>
      </c>
    </row>
    <row r="16" spans="2:38" ht="19.5" customHeight="1" thickBot="1" x14ac:dyDescent="0.3">
      <c r="B16" s="183">
        <v>6</v>
      </c>
      <c r="C16" s="520" t="str">
        <f>S11</f>
        <v>IC HACK SAN DONATO MIL</v>
      </c>
      <c r="D16" s="520"/>
      <c r="E16" s="520"/>
      <c r="F16" s="520"/>
      <c r="G16" s="520"/>
      <c r="H16" s="184"/>
      <c r="I16" s="520" t="str">
        <f>S16</f>
        <v>IC MOISE LORIA</v>
      </c>
      <c r="J16" s="520"/>
      <c r="K16" s="520"/>
      <c r="L16" s="520"/>
      <c r="M16" s="520"/>
      <c r="N16" s="185">
        <v>0</v>
      </c>
      <c r="O16" s="186" t="s">
        <v>10</v>
      </c>
      <c r="P16" s="185">
        <v>21</v>
      </c>
      <c r="Q16" s="172"/>
      <c r="R16" s="203" t="s">
        <v>16</v>
      </c>
      <c r="S16" s="204" t="s">
        <v>59</v>
      </c>
      <c r="T16" s="205" t="s">
        <v>10</v>
      </c>
      <c r="U16" s="206"/>
      <c r="V16" s="207">
        <f>IF(P13="N",0,IF(N13=P13,1,IF(N13&lt;P13,3,IF(N13&gt;P13,1))))</f>
        <v>1</v>
      </c>
      <c r="W16" s="208" t="s">
        <v>10</v>
      </c>
      <c r="X16" s="208" t="s">
        <v>10</v>
      </c>
      <c r="Y16" s="207">
        <f>IF(P16="N",0,IF(N16=P16,1,IF(N16&lt;P16,3,IF(N16&gt;P16,1))))</f>
        <v>3</v>
      </c>
      <c r="Z16" s="208" t="s">
        <v>10</v>
      </c>
      <c r="AA16" s="208" t="s">
        <v>10</v>
      </c>
      <c r="AB16" s="208" t="s">
        <v>10</v>
      </c>
      <c r="AC16" s="208" t="s">
        <v>10</v>
      </c>
      <c r="AD16" s="207">
        <f>IF(P21="N",0,IF(N21=P21,1,IF(N21&lt;P21,3,IF(N21&gt;P21,1))))</f>
        <v>3</v>
      </c>
      <c r="AE16" s="208" t="s">
        <v>10</v>
      </c>
      <c r="AF16" s="207">
        <f>IF(P23="N",0,IF(N23=P23,1,IF(N23&lt;P23,3,IF(N23&gt;Z14,1))))</f>
        <v>3</v>
      </c>
      <c r="AG16" s="208" t="s">
        <v>10</v>
      </c>
      <c r="AH16" s="209">
        <f>IF(P25="N",0,IF(N25=P25,1,IF(N25&lt;P25,3,IF(N25&gt;P25,1))))</f>
        <v>3</v>
      </c>
      <c r="AI16" s="210">
        <f>SUM(P13,P16,P21,P23,P25)</f>
        <v>86</v>
      </c>
      <c r="AJ16" s="211">
        <f>SUM(N13,N16,N21,N23,N25)</f>
        <v>36</v>
      </c>
      <c r="AK16" s="212">
        <f t="shared" si="0"/>
        <v>50</v>
      </c>
      <c r="AL16" s="196">
        <f t="shared" si="1"/>
        <v>13</v>
      </c>
    </row>
    <row r="17" spans="1:38" ht="19.5" customHeight="1" x14ac:dyDescent="0.3">
      <c r="B17" s="197">
        <v>7</v>
      </c>
      <c r="C17" s="522" t="str">
        <f>S12</f>
        <v>IC UNGARETTI MELZO</v>
      </c>
      <c r="D17" s="522"/>
      <c r="E17" s="522"/>
      <c r="F17" s="522"/>
      <c r="G17" s="522"/>
      <c r="H17" s="198"/>
      <c r="I17" s="522" t="str">
        <f>S14</f>
        <v>LEONE XIII</v>
      </c>
      <c r="J17" s="522"/>
      <c r="K17" s="522"/>
      <c r="L17" s="522"/>
      <c r="M17" s="522"/>
      <c r="N17" s="199">
        <v>11</v>
      </c>
      <c r="O17" s="200" t="s">
        <v>10</v>
      </c>
      <c r="P17" s="199">
        <v>10</v>
      </c>
      <c r="Q17" s="172"/>
      <c r="R17" s="524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6"/>
    </row>
    <row r="18" spans="1:38" ht="19.5" customHeight="1" x14ac:dyDescent="0.3">
      <c r="B18" s="183">
        <v>8</v>
      </c>
      <c r="C18" s="520" t="str">
        <f>S13</f>
        <v>IC MANZONI CORMANO</v>
      </c>
      <c r="D18" s="520"/>
      <c r="E18" s="520"/>
      <c r="F18" s="520"/>
      <c r="G18" s="520"/>
      <c r="H18" s="184"/>
      <c r="I18" s="520" t="str">
        <f>S15</f>
        <v>VIRGILIO DE ANDRE</v>
      </c>
      <c r="J18" s="520"/>
      <c r="K18" s="520"/>
      <c r="L18" s="520"/>
      <c r="M18" s="520"/>
      <c r="N18" s="185">
        <v>0</v>
      </c>
      <c r="O18" s="186" t="s">
        <v>10</v>
      </c>
      <c r="P18" s="185">
        <v>21</v>
      </c>
      <c r="Q18" s="172"/>
      <c r="R18" s="524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6"/>
    </row>
    <row r="19" spans="1:38" ht="19.5" customHeight="1" x14ac:dyDescent="0.3">
      <c r="B19" s="197">
        <v>9</v>
      </c>
      <c r="C19" s="521" t="str">
        <f>S11</f>
        <v>IC HACK SAN DONATO MIL</v>
      </c>
      <c r="D19" s="522"/>
      <c r="E19" s="522"/>
      <c r="F19" s="522"/>
      <c r="G19" s="522"/>
      <c r="H19" s="198"/>
      <c r="I19" s="522" t="str">
        <f>S14</f>
        <v>LEONE XIII</v>
      </c>
      <c r="J19" s="522"/>
      <c r="K19" s="522"/>
      <c r="L19" s="522"/>
      <c r="M19" s="522"/>
      <c r="N19" s="199">
        <v>0</v>
      </c>
      <c r="O19" s="200" t="s">
        <v>10</v>
      </c>
      <c r="P19" s="199">
        <v>21</v>
      </c>
      <c r="Q19" s="172"/>
      <c r="R19" s="524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6"/>
    </row>
    <row r="20" spans="1:38" ht="19.5" customHeight="1" x14ac:dyDescent="0.3">
      <c r="B20" s="183">
        <v>10</v>
      </c>
      <c r="C20" s="520" t="str">
        <f>S12</f>
        <v>IC UNGARETTI MELZO</v>
      </c>
      <c r="D20" s="520"/>
      <c r="E20" s="520"/>
      <c r="F20" s="520"/>
      <c r="G20" s="520"/>
      <c r="H20" s="184"/>
      <c r="I20" s="520" t="str">
        <f>S15</f>
        <v>VIRGILIO DE ANDRE</v>
      </c>
      <c r="J20" s="520"/>
      <c r="K20" s="520"/>
      <c r="L20" s="520"/>
      <c r="M20" s="520"/>
      <c r="N20" s="185">
        <v>13</v>
      </c>
      <c r="O20" s="186" t="s">
        <v>10</v>
      </c>
      <c r="P20" s="185">
        <v>15</v>
      </c>
      <c r="Q20" s="172"/>
      <c r="R20" s="524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6"/>
    </row>
    <row r="21" spans="1:38" ht="19.5" customHeight="1" x14ac:dyDescent="0.3">
      <c r="B21" s="197">
        <v>11</v>
      </c>
      <c r="C21" s="522" t="str">
        <f>S13</f>
        <v>IC MANZONI CORMANO</v>
      </c>
      <c r="D21" s="522"/>
      <c r="E21" s="522"/>
      <c r="F21" s="522"/>
      <c r="G21" s="522"/>
      <c r="H21" s="198"/>
      <c r="I21" s="522" t="str">
        <f>S16</f>
        <v>IC MOISE LORIA</v>
      </c>
      <c r="J21" s="522"/>
      <c r="K21" s="522"/>
      <c r="L21" s="522"/>
      <c r="M21" s="522"/>
      <c r="N21" s="199">
        <v>0</v>
      </c>
      <c r="O21" s="200" t="s">
        <v>10</v>
      </c>
      <c r="P21" s="199">
        <v>21</v>
      </c>
      <c r="Q21" s="172"/>
      <c r="R21" s="524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6"/>
    </row>
    <row r="22" spans="1:38" ht="19.5" customHeight="1" x14ac:dyDescent="0.3">
      <c r="B22" s="183">
        <v>12</v>
      </c>
      <c r="C22" s="520" t="str">
        <f>S11</f>
        <v>IC HACK SAN DONATO MIL</v>
      </c>
      <c r="D22" s="520"/>
      <c r="E22" s="520"/>
      <c r="F22" s="520"/>
      <c r="G22" s="520"/>
      <c r="H22" s="184"/>
      <c r="I22" s="520" t="str">
        <f>S15</f>
        <v>VIRGILIO DE ANDRE</v>
      </c>
      <c r="J22" s="520"/>
      <c r="K22" s="520"/>
      <c r="L22" s="520"/>
      <c r="M22" s="520"/>
      <c r="N22" s="185">
        <v>0</v>
      </c>
      <c r="O22" s="186" t="s">
        <v>10</v>
      </c>
      <c r="P22" s="185">
        <v>21</v>
      </c>
      <c r="Q22" s="172"/>
      <c r="R22" s="524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26"/>
    </row>
    <row r="23" spans="1:38" ht="19.5" customHeight="1" x14ac:dyDescent="0.3">
      <c r="B23" s="197">
        <v>13</v>
      </c>
      <c r="C23" s="522" t="str">
        <f>S12</f>
        <v>IC UNGARETTI MELZO</v>
      </c>
      <c r="D23" s="522"/>
      <c r="E23" s="522"/>
      <c r="F23" s="522"/>
      <c r="G23" s="522"/>
      <c r="H23" s="198"/>
      <c r="I23" s="522" t="str">
        <f>S16</f>
        <v>IC MOISE LORIA</v>
      </c>
      <c r="J23" s="522"/>
      <c r="K23" s="522"/>
      <c r="L23" s="522"/>
      <c r="M23" s="522"/>
      <c r="N23" s="199">
        <v>13</v>
      </c>
      <c r="O23" s="186" t="s">
        <v>10</v>
      </c>
      <c r="P23" s="199">
        <v>19</v>
      </c>
      <c r="Q23" s="172"/>
      <c r="R23" s="524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6"/>
    </row>
    <row r="24" spans="1:38" ht="19.5" customHeight="1" x14ac:dyDescent="0.3">
      <c r="B24" s="183">
        <v>14</v>
      </c>
      <c r="C24" s="520" t="str">
        <f>S11</f>
        <v>IC HACK SAN DONATO MIL</v>
      </c>
      <c r="D24" s="520"/>
      <c r="E24" s="520"/>
      <c r="F24" s="520"/>
      <c r="G24" s="520"/>
      <c r="H24" s="184"/>
      <c r="I24" s="520" t="str">
        <f>S13</f>
        <v>IC MANZONI CORMANO</v>
      </c>
      <c r="J24" s="520"/>
      <c r="K24" s="520"/>
      <c r="L24" s="520"/>
      <c r="M24" s="520"/>
      <c r="N24" s="185">
        <v>0</v>
      </c>
      <c r="O24" s="200" t="s">
        <v>10</v>
      </c>
      <c r="P24" s="185">
        <v>0</v>
      </c>
      <c r="Q24" s="172"/>
      <c r="R24" s="524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26"/>
    </row>
    <row r="25" spans="1:38" ht="19.5" customHeight="1" thickBot="1" x14ac:dyDescent="0.35">
      <c r="B25" s="213">
        <v>15</v>
      </c>
      <c r="C25" s="530" t="str">
        <f>S14</f>
        <v>LEONE XIII</v>
      </c>
      <c r="D25" s="530"/>
      <c r="E25" s="530"/>
      <c r="F25" s="530"/>
      <c r="G25" s="530"/>
      <c r="H25" s="214"/>
      <c r="I25" s="530" t="str">
        <f>S16</f>
        <v>IC MOISE LORIA</v>
      </c>
      <c r="J25" s="530"/>
      <c r="K25" s="530"/>
      <c r="L25" s="530"/>
      <c r="M25" s="530"/>
      <c r="N25" s="215">
        <v>7</v>
      </c>
      <c r="O25" s="216" t="s">
        <v>10</v>
      </c>
      <c r="P25" s="215">
        <v>17</v>
      </c>
      <c r="Q25" s="217"/>
      <c r="R25" s="527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9"/>
    </row>
    <row r="26" spans="1:38" ht="16.5" customHeight="1" thickBot="1" x14ac:dyDescent="0.35">
      <c r="S26" s="64"/>
    </row>
    <row r="27" spans="1:38" ht="22.5" customHeight="1" thickBot="1" x14ac:dyDescent="0.4">
      <c r="B27" s="531" t="s">
        <v>44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3"/>
    </row>
    <row r="28" spans="1:38" ht="22.5" customHeight="1" x14ac:dyDescent="0.3">
      <c r="A28" s="4"/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20"/>
      <c r="R28" s="534" t="s">
        <v>0</v>
      </c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5"/>
    </row>
    <row r="29" spans="1:38" ht="22.5" customHeight="1" thickBot="1" x14ac:dyDescent="0.35">
      <c r="A29" s="8"/>
      <c r="B29" s="221" t="s">
        <v>1</v>
      </c>
      <c r="C29" s="536" t="s">
        <v>2</v>
      </c>
      <c r="D29" s="536"/>
      <c r="E29" s="536"/>
      <c r="F29" s="536"/>
      <c r="G29" s="536"/>
      <c r="H29" s="222" t="s">
        <v>3</v>
      </c>
      <c r="I29" s="536" t="s">
        <v>2</v>
      </c>
      <c r="J29" s="536"/>
      <c r="K29" s="536"/>
      <c r="L29" s="536"/>
      <c r="M29" s="536"/>
      <c r="N29" s="536" t="s">
        <v>4</v>
      </c>
      <c r="O29" s="536"/>
      <c r="P29" s="536"/>
      <c r="Q29" s="223"/>
      <c r="R29" s="222" t="s">
        <v>5</v>
      </c>
      <c r="S29" s="222" t="s">
        <v>2</v>
      </c>
      <c r="T29" s="224">
        <v>16</v>
      </c>
      <c r="U29" s="224">
        <v>17</v>
      </c>
      <c r="V29" s="224">
        <v>18</v>
      </c>
      <c r="W29" s="224">
        <v>19</v>
      </c>
      <c r="X29" s="224">
        <v>20</v>
      </c>
      <c r="Y29" s="224">
        <v>21</v>
      </c>
      <c r="Z29" s="224">
        <v>22</v>
      </c>
      <c r="AA29" s="224">
        <v>23</v>
      </c>
      <c r="AB29" s="224">
        <v>24</v>
      </c>
      <c r="AC29" s="224">
        <v>25</v>
      </c>
      <c r="AD29" s="224">
        <v>26</v>
      </c>
      <c r="AE29" s="224">
        <v>27</v>
      </c>
      <c r="AF29" s="224">
        <v>28</v>
      </c>
      <c r="AG29" s="224">
        <v>29</v>
      </c>
      <c r="AH29" s="224">
        <v>30</v>
      </c>
      <c r="AI29" s="224" t="s">
        <v>6</v>
      </c>
      <c r="AJ29" s="224" t="s">
        <v>7</v>
      </c>
      <c r="AK29" s="224" t="s">
        <v>8</v>
      </c>
      <c r="AL29" s="225" t="s">
        <v>9</v>
      </c>
    </row>
    <row r="30" spans="1:38" ht="22.5" customHeight="1" x14ac:dyDescent="0.3">
      <c r="B30" s="226">
        <v>16</v>
      </c>
      <c r="C30" s="537" t="str">
        <f>S30</f>
        <v>DANTE ALIGHIERI SESTO</v>
      </c>
      <c r="D30" s="537"/>
      <c r="E30" s="537"/>
      <c r="F30" s="537"/>
      <c r="G30" s="537"/>
      <c r="H30" s="227"/>
      <c r="I30" s="537" t="str">
        <f>S31</f>
        <v>COLLEGIO SAN CARLO</v>
      </c>
      <c r="J30" s="537"/>
      <c r="K30" s="537"/>
      <c r="L30" s="537"/>
      <c r="M30" s="537"/>
      <c r="N30" s="228">
        <v>19</v>
      </c>
      <c r="O30" s="229" t="s">
        <v>10</v>
      </c>
      <c r="P30" s="228">
        <v>7</v>
      </c>
      <c r="Q30" s="230"/>
      <c r="R30" s="231" t="s">
        <v>17</v>
      </c>
      <c r="S30" s="418" t="s">
        <v>60</v>
      </c>
      <c r="T30" s="232">
        <f>IF(N30="N",0,IF(N30=P30,1,IF(N30&gt;P30,3,IF(N30&lt;P30,1))))</f>
        <v>3</v>
      </c>
      <c r="U30" s="233" t="s">
        <v>10</v>
      </c>
      <c r="V30" s="233" t="s">
        <v>10</v>
      </c>
      <c r="W30" s="233" t="s">
        <v>10</v>
      </c>
      <c r="X30" s="233" t="s">
        <v>10</v>
      </c>
      <c r="Y30" s="234">
        <f>IF(N35="N",0,IF(N35=P35,1,IF(N35&gt;P35,3,IF(N35&lt;P35,1))))</f>
        <v>3</v>
      </c>
      <c r="Z30" s="233" t="s">
        <v>10</v>
      </c>
      <c r="AA30" s="233" t="s">
        <v>10</v>
      </c>
      <c r="AB30" s="234">
        <f>IF(N38="N",0,IF(N38=P38,1,IF(N38&gt;P38,3,IF(N38&lt;P38,1))))</f>
        <v>3</v>
      </c>
      <c r="AC30" s="233" t="s">
        <v>10</v>
      </c>
      <c r="AD30" s="233" t="s">
        <v>10</v>
      </c>
      <c r="AE30" s="234">
        <f>IF(N41="N",0,IF(N41=P41,1,IF(N41&gt;P41,3,IF(N41&lt;P41,1))))</f>
        <v>3</v>
      </c>
      <c r="AF30" s="233" t="s">
        <v>10</v>
      </c>
      <c r="AG30" s="234">
        <f>IF(N43="N",0,IF(N43=P43,1,IF(N43&gt;P43,3,IF(N43&lt;P43,1))))</f>
        <v>3</v>
      </c>
      <c r="AH30" s="235" t="s">
        <v>10</v>
      </c>
      <c r="AI30" s="236">
        <f>SUM(N30,N35,N38,N41,N43)</f>
        <v>93</v>
      </c>
      <c r="AJ30" s="237">
        <f>SUM(P30,P35,P38,P41,P43)</f>
        <v>31</v>
      </c>
      <c r="AK30" s="238">
        <f t="shared" ref="AK30:AK35" si="2">SUM(AI30,-AJ30)</f>
        <v>62</v>
      </c>
      <c r="AL30" s="239">
        <f t="shared" ref="AL30:AL35" si="3">SUM(T30:AH30)</f>
        <v>15</v>
      </c>
    </row>
    <row r="31" spans="1:38" ht="22.5" customHeight="1" x14ac:dyDescent="0.3">
      <c r="B31" s="240">
        <v>17</v>
      </c>
      <c r="C31" s="538" t="str">
        <f>S32</f>
        <v>IIC COPERNICO CORSICO</v>
      </c>
      <c r="D31" s="538"/>
      <c r="E31" s="538"/>
      <c r="F31" s="538"/>
      <c r="G31" s="538"/>
      <c r="H31" s="241"/>
      <c r="I31" s="538" t="str">
        <f>S33</f>
        <v>IC S AMBROGIO</v>
      </c>
      <c r="J31" s="538"/>
      <c r="K31" s="538"/>
      <c r="L31" s="538"/>
      <c r="M31" s="538"/>
      <c r="N31" s="242">
        <v>11</v>
      </c>
      <c r="O31" s="243" t="s">
        <v>10</v>
      </c>
      <c r="P31" s="242">
        <v>2</v>
      </c>
      <c r="Q31" s="230"/>
      <c r="R31" s="244" t="s">
        <v>18</v>
      </c>
      <c r="S31" s="245" t="s">
        <v>61</v>
      </c>
      <c r="T31" s="246">
        <f>IF(P30="N",0,IF(N30=P30,1,IF(N30&lt;P30,3,IF(N30&gt;P30,1))))</f>
        <v>1</v>
      </c>
      <c r="U31" s="247" t="s">
        <v>10</v>
      </c>
      <c r="V31" s="247" t="s">
        <v>10</v>
      </c>
      <c r="W31" s="248">
        <f>IF(N33="N",0,IF(N33=P33,1,IF(N33&gt;P33,3,IF(N33&lt;P33,1))))</f>
        <v>3</v>
      </c>
      <c r="X31" s="247" t="s">
        <v>10</v>
      </c>
      <c r="Y31" s="247" t="s">
        <v>10</v>
      </c>
      <c r="Z31" s="248">
        <f>IF(N36="N",0,IF(N36=P36,1,IF(N36&gt;P36,3,IF(N36&lt;P36,1))))</f>
        <v>3</v>
      </c>
      <c r="AA31" s="247" t="s">
        <v>10</v>
      </c>
      <c r="AB31" s="247" t="s">
        <v>10</v>
      </c>
      <c r="AC31" s="248">
        <f>IF(N39="N",0,IF(N39=P39,1,IF(N39&gt;P39,3,IF(N39&lt;P39,1))))</f>
        <v>3</v>
      </c>
      <c r="AD31" s="247" t="s">
        <v>10</v>
      </c>
      <c r="AE31" s="247" t="s">
        <v>10</v>
      </c>
      <c r="AF31" s="248">
        <f>IF(N42="N",0,IF(N42=P42,1,IF(N42&gt;P42,3,IF(N42&lt;P42,1))))</f>
        <v>3</v>
      </c>
      <c r="AG31" s="247" t="s">
        <v>10</v>
      </c>
      <c r="AH31" s="249" t="s">
        <v>10</v>
      </c>
      <c r="AI31" s="250">
        <f>SUM(P30,N33,N36,N39,N42)</f>
        <v>83</v>
      </c>
      <c r="AJ31" s="251">
        <f>SUM(N30,P33,P36,P39,P42)</f>
        <v>38</v>
      </c>
      <c r="AK31" s="252">
        <f t="shared" si="2"/>
        <v>45</v>
      </c>
      <c r="AL31" s="253">
        <f t="shared" si="3"/>
        <v>13</v>
      </c>
    </row>
    <row r="32" spans="1:38" ht="22.5" customHeight="1" x14ac:dyDescent="0.3">
      <c r="B32" s="254">
        <v>18</v>
      </c>
      <c r="C32" s="540" t="str">
        <f>S34</f>
        <v>MARCELLINE MILANO</v>
      </c>
      <c r="D32" s="539"/>
      <c r="E32" s="539"/>
      <c r="F32" s="539"/>
      <c r="G32" s="539"/>
      <c r="H32" s="255"/>
      <c r="I32" s="539" t="str">
        <f>S35</f>
        <v>IC LINNEO</v>
      </c>
      <c r="J32" s="539"/>
      <c r="K32" s="539"/>
      <c r="L32" s="539"/>
      <c r="M32" s="539"/>
      <c r="N32" s="256">
        <v>0</v>
      </c>
      <c r="O32" s="257" t="s">
        <v>10</v>
      </c>
      <c r="P32" s="256">
        <v>21</v>
      </c>
      <c r="Q32" s="230"/>
      <c r="R32" s="244" t="s">
        <v>19</v>
      </c>
      <c r="S32" s="245" t="s">
        <v>62</v>
      </c>
      <c r="T32" s="258" t="s">
        <v>10</v>
      </c>
      <c r="U32" s="248">
        <f>IF(N31="N",0,IF(N31=P31,1,IF(N31&gt;P31,3,IF(N31&lt;P31,1))))</f>
        <v>3</v>
      </c>
      <c r="V32" s="247" t="s">
        <v>10</v>
      </c>
      <c r="W32" s="248">
        <f>IF(P33="N",0,IF(N33=P33,1,IF(N33&lt;P33,3,IF(N33&gt;P33,1))))</f>
        <v>1</v>
      </c>
      <c r="X32" s="247" t="s">
        <v>10</v>
      </c>
      <c r="Y32" s="247" t="s">
        <v>10</v>
      </c>
      <c r="Z32" s="247" t="s">
        <v>10</v>
      </c>
      <c r="AA32" s="248">
        <f>IF(N37="N",0,IF(N37=P37,1,IF(N37&gt;P37,3,IF(N37&lt;P37,1))))</f>
        <v>3</v>
      </c>
      <c r="AB32" s="247" t="s">
        <v>10</v>
      </c>
      <c r="AC32" s="247" t="s">
        <v>10</v>
      </c>
      <c r="AD32" s="248">
        <f>IF(N40="N",0,IF(N40=P40,1,IF(N40&gt;P40,3,IF(N40&lt;P40,1))))</f>
        <v>1</v>
      </c>
      <c r="AE32" s="247" t="s">
        <v>10</v>
      </c>
      <c r="AF32" s="247" t="s">
        <v>10</v>
      </c>
      <c r="AG32" s="248">
        <f>IF(P43="N",0,IF(N43=P43,1,IF(N43&lt;P43,3,IF(N43&gt;P43,1))))</f>
        <v>1</v>
      </c>
      <c r="AH32" s="249" t="s">
        <v>10</v>
      </c>
      <c r="AI32" s="250">
        <f>SUM(N31,P33,N37,N40,P43)</f>
        <v>54</v>
      </c>
      <c r="AJ32" s="251">
        <f>SUM(P31,N33,P37,P40,N43)</f>
        <v>58</v>
      </c>
      <c r="AK32" s="252">
        <f t="shared" si="2"/>
        <v>-4</v>
      </c>
      <c r="AL32" s="239">
        <f t="shared" si="3"/>
        <v>9</v>
      </c>
    </row>
    <row r="33" spans="2:38" ht="22.5" customHeight="1" x14ac:dyDescent="0.3">
      <c r="B33" s="240">
        <v>19</v>
      </c>
      <c r="C33" s="538" t="str">
        <f>S31</f>
        <v>COLLEGIO SAN CARLO</v>
      </c>
      <c r="D33" s="538"/>
      <c r="E33" s="538"/>
      <c r="F33" s="538"/>
      <c r="G33" s="538"/>
      <c r="H33" s="241"/>
      <c r="I33" s="541" t="str">
        <f>S32</f>
        <v>IIC COPERNICO CORSICO</v>
      </c>
      <c r="J33" s="538"/>
      <c r="K33" s="538"/>
      <c r="L33" s="538"/>
      <c r="M33" s="538"/>
      <c r="N33" s="242">
        <v>19</v>
      </c>
      <c r="O33" s="243" t="s">
        <v>10</v>
      </c>
      <c r="P33" s="242">
        <v>2</v>
      </c>
      <c r="Q33" s="230"/>
      <c r="R33" s="244" t="s">
        <v>20</v>
      </c>
      <c r="S33" s="245" t="s">
        <v>63</v>
      </c>
      <c r="T33" s="258" t="s">
        <v>10</v>
      </c>
      <c r="U33" s="248">
        <f>IF(P31="N",0,IF(N31=P31,1,IF(N31&lt;P31,3,IF(N31&gt;P31,1))))</f>
        <v>1</v>
      </c>
      <c r="V33" s="247" t="s">
        <v>10</v>
      </c>
      <c r="W33" s="247" t="s">
        <v>10</v>
      </c>
      <c r="X33" s="248">
        <f>IF(N34="N",0,IF(N34=P34,1,IF(N34&gt;P34,3,IF(N34&lt;P34,1))))</f>
        <v>3</v>
      </c>
      <c r="Y33" s="247" t="s">
        <v>10</v>
      </c>
      <c r="Z33" s="248">
        <f>IF(P36="N",0,IF(N36=P36,1,IF(N36&lt;P36,3,IF(N36&gt;P36,1))))</f>
        <v>1</v>
      </c>
      <c r="AA33" s="247" t="s">
        <v>10</v>
      </c>
      <c r="AB33" s="248">
        <f>IF(P38="N",0,IF(N38=P38,1,IF(N38&lt;P38,3,IF(N38&gt;P38,1))))</f>
        <v>1</v>
      </c>
      <c r="AC33" s="247" t="s">
        <v>10</v>
      </c>
      <c r="AD33" s="247" t="s">
        <v>10</v>
      </c>
      <c r="AE33" s="247" t="s">
        <v>10</v>
      </c>
      <c r="AF33" s="247" t="s">
        <v>10</v>
      </c>
      <c r="AG33" s="247" t="s">
        <v>10</v>
      </c>
      <c r="AH33" s="259">
        <f>IF(N44="N",0,IF(N44=P44,1,IF(N44&gt;P44,3,IF(N44&lt;P44,1))))</f>
        <v>1</v>
      </c>
      <c r="AI33" s="250">
        <f>SUM(P31,N34,P36,P38,N44)</f>
        <v>52</v>
      </c>
      <c r="AJ33" s="251">
        <f>SUM(N31,P34,N36,N38,P44)</f>
        <v>72</v>
      </c>
      <c r="AK33" s="252">
        <f t="shared" si="2"/>
        <v>-20</v>
      </c>
      <c r="AL33" s="253">
        <f t="shared" si="3"/>
        <v>7</v>
      </c>
    </row>
    <row r="34" spans="2:38" ht="22.5" customHeight="1" x14ac:dyDescent="0.3">
      <c r="B34" s="254">
        <v>20</v>
      </c>
      <c r="C34" s="539" t="str">
        <f>S33</f>
        <v>IC S AMBROGIO</v>
      </c>
      <c r="D34" s="539"/>
      <c r="E34" s="539"/>
      <c r="F34" s="539"/>
      <c r="G34" s="539"/>
      <c r="H34" s="255"/>
      <c r="I34" s="539" t="str">
        <f>S34</f>
        <v>MARCELLINE MILANO</v>
      </c>
      <c r="J34" s="539"/>
      <c r="K34" s="539"/>
      <c r="L34" s="539"/>
      <c r="M34" s="539"/>
      <c r="N34" s="256">
        <v>21</v>
      </c>
      <c r="O34" s="257" t="s">
        <v>10</v>
      </c>
      <c r="P34" s="256">
        <v>0</v>
      </c>
      <c r="Q34" s="230"/>
      <c r="R34" s="244" t="s">
        <v>21</v>
      </c>
      <c r="S34" s="245" t="s">
        <v>64</v>
      </c>
      <c r="T34" s="258" t="s">
        <v>10</v>
      </c>
      <c r="U34" s="247" t="s">
        <v>10</v>
      </c>
      <c r="V34" s="248">
        <f>IF(N32="N",0,IF(N32=P32,1,IF(N32&gt;P32,3,IF(N32&lt;P32,1))))</f>
        <v>1</v>
      </c>
      <c r="W34" s="247" t="s">
        <v>10</v>
      </c>
      <c r="X34" s="248">
        <f>IF(P34="N",0,IF(N34=P34,1,IF(N34&lt;P34,3,IF(N34&gt;P34,1))))</f>
        <v>1</v>
      </c>
      <c r="Y34" s="247" t="s">
        <v>10</v>
      </c>
      <c r="Z34" s="247" t="s">
        <v>10</v>
      </c>
      <c r="AA34" s="248">
        <f>IF(P37="N",0,IF(N37=P37,1,IF(N37&lt;P37,3,IF(N37&gt;P37,1))))</f>
        <v>1</v>
      </c>
      <c r="AB34" s="247" t="s">
        <v>10</v>
      </c>
      <c r="AC34" s="248">
        <f>IF(P39="N",0,IF(N39=P39,1,IF(N39&lt;P39,3,IF(N39&gt;P39,1))))</f>
        <v>1</v>
      </c>
      <c r="AD34" s="247" t="s">
        <v>10</v>
      </c>
      <c r="AE34" s="248">
        <f>IF(P41="N",0,IF(N41=P41,1,IF(N41&lt;P41,3,IF(N41&gt;P41,1))))</f>
        <v>1</v>
      </c>
      <c r="AF34" s="247" t="s">
        <v>10</v>
      </c>
      <c r="AG34" s="247" t="s">
        <v>10</v>
      </c>
      <c r="AH34" s="249" t="s">
        <v>10</v>
      </c>
      <c r="AI34" s="250">
        <f>SUM(N32,P34,P37,P39,P41)</f>
        <v>0</v>
      </c>
      <c r="AJ34" s="251">
        <f>SUM(P32,N34,N37,N39,N41)</f>
        <v>105</v>
      </c>
      <c r="AK34" s="252">
        <f t="shared" si="2"/>
        <v>-105</v>
      </c>
      <c r="AL34" s="253">
        <f t="shared" si="3"/>
        <v>5</v>
      </c>
    </row>
    <row r="35" spans="2:38" ht="22.5" customHeight="1" thickBot="1" x14ac:dyDescent="0.35">
      <c r="B35" s="240">
        <v>21</v>
      </c>
      <c r="C35" s="538" t="str">
        <f>S30</f>
        <v>DANTE ALIGHIERI SESTO</v>
      </c>
      <c r="D35" s="538"/>
      <c r="E35" s="538"/>
      <c r="F35" s="538"/>
      <c r="G35" s="538"/>
      <c r="H35" s="241"/>
      <c r="I35" s="538" t="str">
        <f>S35</f>
        <v>IC LINNEO</v>
      </c>
      <c r="J35" s="538"/>
      <c r="K35" s="538"/>
      <c r="L35" s="538"/>
      <c r="M35" s="538"/>
      <c r="N35" s="242">
        <v>14</v>
      </c>
      <c r="O35" s="243" t="s">
        <v>10</v>
      </c>
      <c r="P35" s="242">
        <v>9</v>
      </c>
      <c r="Q35" s="230"/>
      <c r="R35" s="260" t="s">
        <v>22</v>
      </c>
      <c r="S35" s="261" t="s">
        <v>65</v>
      </c>
      <c r="T35" s="262" t="s">
        <v>10</v>
      </c>
      <c r="U35" s="263"/>
      <c r="V35" s="264">
        <f>IF(P32="N",0,IF(N32=P32,1,IF(N32&lt;P32,3,IF(N32&gt;P32,1))))</f>
        <v>3</v>
      </c>
      <c r="W35" s="265" t="s">
        <v>10</v>
      </c>
      <c r="X35" s="265" t="s">
        <v>10</v>
      </c>
      <c r="Y35" s="264">
        <f>IF(P35="N",0,IF(N35=P35,1,IF(N35&lt;P35,3,IF(N35&gt;P35,1))))</f>
        <v>1</v>
      </c>
      <c r="Z35" s="265" t="s">
        <v>10</v>
      </c>
      <c r="AA35" s="265" t="s">
        <v>10</v>
      </c>
      <c r="AB35" s="265" t="s">
        <v>10</v>
      </c>
      <c r="AC35" s="265" t="s">
        <v>10</v>
      </c>
      <c r="AD35" s="264">
        <f>IF(P40="N",0,IF(N40=P40,1,IF(N40&lt;P40,3,IF(N40&gt;P40,1))))</f>
        <v>3</v>
      </c>
      <c r="AE35" s="265" t="s">
        <v>10</v>
      </c>
      <c r="AF35" s="264">
        <f>IF(P42="N",0,IF(N42=P42,1,IF(N42&lt;P42,3,IF(N42&gt;Z33,1))))</f>
        <v>1</v>
      </c>
      <c r="AG35" s="265" t="s">
        <v>10</v>
      </c>
      <c r="AH35" s="266">
        <f>IF(P44="N",0,IF(N44=P44,1,IF(N44&lt;P44,3,IF(N44&gt;P44,1))))</f>
        <v>3</v>
      </c>
      <c r="AI35" s="267">
        <f>SUM(P32,P35,P40,P42,P44)</f>
        <v>79</v>
      </c>
      <c r="AJ35" s="268">
        <f>SUM(N32,N35,N40,N42,N44)</f>
        <v>57</v>
      </c>
      <c r="AK35" s="269">
        <f t="shared" si="2"/>
        <v>22</v>
      </c>
      <c r="AL35" s="253">
        <f t="shared" si="3"/>
        <v>11</v>
      </c>
    </row>
    <row r="36" spans="2:38" ht="22.5" customHeight="1" x14ac:dyDescent="0.3">
      <c r="B36" s="254">
        <v>22</v>
      </c>
      <c r="C36" s="539" t="str">
        <f>S31</f>
        <v>COLLEGIO SAN CARLO</v>
      </c>
      <c r="D36" s="539"/>
      <c r="E36" s="539"/>
      <c r="F36" s="539"/>
      <c r="G36" s="539"/>
      <c r="H36" s="255"/>
      <c r="I36" s="539" t="str">
        <f>S33</f>
        <v>IC S AMBROGIO</v>
      </c>
      <c r="J36" s="539"/>
      <c r="K36" s="539"/>
      <c r="L36" s="539"/>
      <c r="M36" s="539"/>
      <c r="N36" s="256">
        <v>19</v>
      </c>
      <c r="O36" s="257" t="s">
        <v>10</v>
      </c>
      <c r="P36" s="256">
        <v>8</v>
      </c>
      <c r="Q36" s="230"/>
      <c r="R36" s="546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47"/>
      <c r="AK36" s="547"/>
      <c r="AL36" s="548"/>
    </row>
    <row r="37" spans="2:38" ht="22.5" customHeight="1" x14ac:dyDescent="0.3">
      <c r="B37" s="240">
        <v>23</v>
      </c>
      <c r="C37" s="538" t="str">
        <f>S32</f>
        <v>IIC COPERNICO CORSICO</v>
      </c>
      <c r="D37" s="538"/>
      <c r="E37" s="538"/>
      <c r="F37" s="538"/>
      <c r="G37" s="538"/>
      <c r="H37" s="241"/>
      <c r="I37" s="538" t="str">
        <f>S34</f>
        <v>MARCELLINE MILANO</v>
      </c>
      <c r="J37" s="538"/>
      <c r="K37" s="538"/>
      <c r="L37" s="538"/>
      <c r="M37" s="538"/>
      <c r="N37" s="242">
        <v>21</v>
      </c>
      <c r="O37" s="243" t="s">
        <v>10</v>
      </c>
      <c r="P37" s="242">
        <v>0</v>
      </c>
      <c r="Q37" s="230"/>
      <c r="R37" s="546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8"/>
    </row>
    <row r="38" spans="2:38" ht="22.5" customHeight="1" x14ac:dyDescent="0.3">
      <c r="B38" s="254">
        <v>24</v>
      </c>
      <c r="C38" s="540" t="str">
        <f>S30</f>
        <v>DANTE ALIGHIERI SESTO</v>
      </c>
      <c r="D38" s="539"/>
      <c r="E38" s="539"/>
      <c r="F38" s="539"/>
      <c r="G38" s="539"/>
      <c r="H38" s="255"/>
      <c r="I38" s="539" t="str">
        <f>S33</f>
        <v>IC S AMBROGIO</v>
      </c>
      <c r="J38" s="539"/>
      <c r="K38" s="539"/>
      <c r="L38" s="539"/>
      <c r="M38" s="539"/>
      <c r="N38" s="256">
        <v>21</v>
      </c>
      <c r="O38" s="257" t="s">
        <v>10</v>
      </c>
      <c r="P38" s="256">
        <v>7</v>
      </c>
      <c r="Q38" s="230"/>
      <c r="R38" s="546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8"/>
    </row>
    <row r="39" spans="2:38" ht="22.5" customHeight="1" x14ac:dyDescent="0.3">
      <c r="B39" s="240">
        <v>25</v>
      </c>
      <c r="C39" s="538" t="str">
        <f>S31</f>
        <v>COLLEGIO SAN CARLO</v>
      </c>
      <c r="D39" s="538"/>
      <c r="E39" s="538"/>
      <c r="F39" s="538"/>
      <c r="G39" s="538"/>
      <c r="H39" s="241"/>
      <c r="I39" s="538" t="str">
        <f>S34</f>
        <v>MARCELLINE MILANO</v>
      </c>
      <c r="J39" s="538"/>
      <c r="K39" s="538"/>
      <c r="L39" s="538"/>
      <c r="M39" s="538"/>
      <c r="N39" s="242">
        <v>21</v>
      </c>
      <c r="O39" s="243" t="s">
        <v>10</v>
      </c>
      <c r="P39" s="242">
        <v>0</v>
      </c>
      <c r="Q39" s="230"/>
      <c r="R39" s="546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47"/>
      <c r="AK39" s="547"/>
      <c r="AL39" s="548"/>
    </row>
    <row r="40" spans="2:38" ht="22.5" customHeight="1" x14ac:dyDescent="0.3">
      <c r="B40" s="254">
        <v>26</v>
      </c>
      <c r="C40" s="539" t="str">
        <f>S32</f>
        <v>IIC COPERNICO CORSICO</v>
      </c>
      <c r="D40" s="539"/>
      <c r="E40" s="539"/>
      <c r="F40" s="539"/>
      <c r="G40" s="539"/>
      <c r="H40" s="255"/>
      <c r="I40" s="539" t="str">
        <f>S35</f>
        <v>IC LINNEO</v>
      </c>
      <c r="J40" s="539"/>
      <c r="K40" s="539"/>
      <c r="L40" s="539"/>
      <c r="M40" s="539"/>
      <c r="N40" s="256">
        <v>12</v>
      </c>
      <c r="O40" s="257" t="s">
        <v>10</v>
      </c>
      <c r="P40" s="256">
        <v>19</v>
      </c>
      <c r="Q40" s="230"/>
      <c r="R40" s="546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547"/>
      <c r="AL40" s="548"/>
    </row>
    <row r="41" spans="2:38" ht="22.5" customHeight="1" x14ac:dyDescent="0.3">
      <c r="B41" s="240">
        <v>27</v>
      </c>
      <c r="C41" s="538" t="str">
        <f>S30</f>
        <v>DANTE ALIGHIERI SESTO</v>
      </c>
      <c r="D41" s="538"/>
      <c r="E41" s="538"/>
      <c r="F41" s="538"/>
      <c r="G41" s="538"/>
      <c r="H41" s="241"/>
      <c r="I41" s="538" t="str">
        <f>S34</f>
        <v>MARCELLINE MILANO</v>
      </c>
      <c r="J41" s="538"/>
      <c r="K41" s="538"/>
      <c r="L41" s="538"/>
      <c r="M41" s="538"/>
      <c r="N41" s="242">
        <v>21</v>
      </c>
      <c r="O41" s="243" t="s">
        <v>10</v>
      </c>
      <c r="P41" s="242">
        <v>0</v>
      </c>
      <c r="Q41" s="230"/>
      <c r="R41" s="546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  <c r="AE41" s="547"/>
      <c r="AF41" s="547"/>
      <c r="AG41" s="547"/>
      <c r="AH41" s="547"/>
      <c r="AI41" s="547"/>
      <c r="AJ41" s="547"/>
      <c r="AK41" s="547"/>
      <c r="AL41" s="548"/>
    </row>
    <row r="42" spans="2:38" ht="22.5" customHeight="1" x14ac:dyDescent="0.3">
      <c r="B42" s="254">
        <v>28</v>
      </c>
      <c r="C42" s="539" t="str">
        <f>S31</f>
        <v>COLLEGIO SAN CARLO</v>
      </c>
      <c r="D42" s="539"/>
      <c r="E42" s="539"/>
      <c r="F42" s="539"/>
      <c r="G42" s="539"/>
      <c r="H42" s="255"/>
      <c r="I42" s="539" t="str">
        <f>S35</f>
        <v>IC LINNEO</v>
      </c>
      <c r="J42" s="539"/>
      <c r="K42" s="539"/>
      <c r="L42" s="539"/>
      <c r="M42" s="539"/>
      <c r="N42" s="256">
        <v>17</v>
      </c>
      <c r="O42" s="243" t="s">
        <v>10</v>
      </c>
      <c r="P42" s="256">
        <v>9</v>
      </c>
      <c r="Q42" s="230"/>
      <c r="R42" s="546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47"/>
      <c r="AK42" s="547"/>
      <c r="AL42" s="548"/>
    </row>
    <row r="43" spans="2:38" ht="22.5" customHeight="1" x14ac:dyDescent="0.3">
      <c r="B43" s="240">
        <v>29</v>
      </c>
      <c r="C43" s="538" t="str">
        <f>S30</f>
        <v>DANTE ALIGHIERI SESTO</v>
      </c>
      <c r="D43" s="538"/>
      <c r="E43" s="538"/>
      <c r="F43" s="538"/>
      <c r="G43" s="538"/>
      <c r="H43" s="241"/>
      <c r="I43" s="538" t="str">
        <f>S32</f>
        <v>IIC COPERNICO CORSICO</v>
      </c>
      <c r="J43" s="538"/>
      <c r="K43" s="538"/>
      <c r="L43" s="538"/>
      <c r="M43" s="538"/>
      <c r="N43" s="242">
        <v>18</v>
      </c>
      <c r="O43" s="257" t="s">
        <v>10</v>
      </c>
      <c r="P43" s="242">
        <v>8</v>
      </c>
      <c r="Q43" s="230"/>
      <c r="R43" s="546"/>
      <c r="S43" s="547"/>
      <c r="T43" s="547"/>
      <c r="U43" s="547"/>
      <c r="V43" s="547"/>
      <c r="W43" s="547"/>
      <c r="X43" s="547"/>
      <c r="Y43" s="547"/>
      <c r="Z43" s="547"/>
      <c r="AA43" s="547"/>
      <c r="AB43" s="547"/>
      <c r="AC43" s="547"/>
      <c r="AD43" s="547"/>
      <c r="AE43" s="547"/>
      <c r="AF43" s="547"/>
      <c r="AG43" s="547"/>
      <c r="AH43" s="547"/>
      <c r="AI43" s="547"/>
      <c r="AJ43" s="547"/>
      <c r="AK43" s="547"/>
      <c r="AL43" s="548"/>
    </row>
    <row r="44" spans="2:38" ht="22.5" customHeight="1" thickBot="1" x14ac:dyDescent="0.35">
      <c r="B44" s="270">
        <v>30</v>
      </c>
      <c r="C44" s="542" t="str">
        <f>S33</f>
        <v>IC S AMBROGIO</v>
      </c>
      <c r="D44" s="542"/>
      <c r="E44" s="542"/>
      <c r="F44" s="542"/>
      <c r="G44" s="542"/>
      <c r="H44" s="271"/>
      <c r="I44" s="542" t="str">
        <f>S35</f>
        <v>IC LINNEO</v>
      </c>
      <c r="J44" s="542"/>
      <c r="K44" s="542"/>
      <c r="L44" s="542"/>
      <c r="M44" s="542"/>
      <c r="N44" s="272">
        <v>14</v>
      </c>
      <c r="O44" s="273" t="s">
        <v>10</v>
      </c>
      <c r="P44" s="272">
        <v>21</v>
      </c>
      <c r="Q44" s="274"/>
      <c r="R44" s="549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1"/>
    </row>
    <row r="45" spans="2:38" ht="22.5" customHeight="1" thickBot="1" x14ac:dyDescent="0.35">
      <c r="S45" s="64"/>
    </row>
    <row r="46" spans="2:38" s="123" customFormat="1" ht="18" customHeight="1" thickBot="1" x14ac:dyDescent="0.35">
      <c r="B46" s="124"/>
      <c r="H46" s="455" t="s">
        <v>23</v>
      </c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7"/>
      <c r="AK46" s="125"/>
    </row>
    <row r="47" spans="2:38" s="123" customFormat="1" ht="12" customHeight="1" thickBot="1" x14ac:dyDescent="0.3">
      <c r="B47" s="124"/>
      <c r="H47" s="126"/>
      <c r="I47" s="127"/>
      <c r="J47" s="127"/>
      <c r="K47" s="127"/>
      <c r="L47" s="127"/>
      <c r="M47" s="127"/>
      <c r="N47" s="128"/>
      <c r="O47" s="128"/>
      <c r="P47" s="128"/>
      <c r="Q47" s="127"/>
      <c r="R47" s="127"/>
      <c r="S47" s="128"/>
      <c r="T47" s="127"/>
      <c r="U47" s="127"/>
      <c r="V47" s="127"/>
      <c r="W47" s="129"/>
      <c r="AK47" s="125"/>
    </row>
    <row r="48" spans="2:38" s="123" customFormat="1" ht="21" customHeight="1" thickBot="1" x14ac:dyDescent="0.3">
      <c r="B48" s="124"/>
      <c r="G48" s="130">
        <v>31</v>
      </c>
      <c r="H48" s="458" t="s">
        <v>86</v>
      </c>
      <c r="I48" s="459"/>
      <c r="J48" s="459"/>
      <c r="K48" s="459"/>
      <c r="L48" s="459"/>
      <c r="M48" s="459"/>
      <c r="N48" s="459"/>
      <c r="O48" s="459"/>
      <c r="P48" s="459"/>
      <c r="Q48" s="460"/>
      <c r="R48" s="131" t="s">
        <v>10</v>
      </c>
      <c r="S48" s="132" t="s">
        <v>83</v>
      </c>
      <c r="T48" s="133"/>
      <c r="U48" s="134">
        <v>18</v>
      </c>
      <c r="V48" s="131" t="s">
        <v>10</v>
      </c>
      <c r="W48" s="135">
        <v>10</v>
      </c>
      <c r="AK48" s="136"/>
      <c r="AL48" s="137"/>
    </row>
    <row r="49" spans="2:37" s="123" customFormat="1" ht="13.5" customHeight="1" x14ac:dyDescent="0.25">
      <c r="B49" s="124"/>
      <c r="C49" s="138"/>
      <c r="D49" s="138"/>
      <c r="E49" s="138"/>
      <c r="F49" s="138"/>
      <c r="G49" s="139"/>
      <c r="H49" s="461" t="s">
        <v>24</v>
      </c>
      <c r="I49" s="462"/>
      <c r="J49" s="462"/>
      <c r="K49" s="462"/>
      <c r="L49" s="462"/>
      <c r="M49" s="462"/>
      <c r="N49" s="462"/>
      <c r="O49" s="462"/>
      <c r="P49" s="462"/>
      <c r="Q49" s="462"/>
      <c r="R49" s="140"/>
      <c r="S49" s="415" t="s">
        <v>80</v>
      </c>
      <c r="T49" s="142"/>
      <c r="U49" s="140"/>
      <c r="V49" s="140"/>
      <c r="W49" s="143"/>
      <c r="AK49" s="125"/>
    </row>
    <row r="50" spans="2:37" s="123" customFormat="1" ht="13.5" customHeight="1" thickBot="1" x14ac:dyDescent="0.3">
      <c r="B50" s="124"/>
      <c r="C50" s="138"/>
      <c r="D50" s="138"/>
      <c r="E50" s="138"/>
      <c r="F50" s="138"/>
      <c r="G50" s="139"/>
      <c r="H50" s="144"/>
      <c r="I50" s="145"/>
      <c r="J50" s="145"/>
      <c r="K50" s="145"/>
      <c r="L50" s="145"/>
      <c r="M50" s="145"/>
      <c r="N50" s="146"/>
      <c r="O50" s="146"/>
      <c r="P50" s="146"/>
      <c r="Q50" s="147"/>
      <c r="R50" s="147"/>
      <c r="S50" s="146"/>
      <c r="T50" s="147"/>
      <c r="U50" s="147"/>
      <c r="V50" s="147"/>
      <c r="W50" s="148"/>
      <c r="AK50" s="125"/>
    </row>
    <row r="51" spans="2:37" s="123" customFormat="1" ht="14.25" customHeight="1" thickBot="1" x14ac:dyDescent="0.3">
      <c r="B51" s="124"/>
      <c r="C51" s="138"/>
      <c r="D51" s="138"/>
      <c r="E51" s="138"/>
      <c r="F51" s="138"/>
      <c r="G51" s="139"/>
      <c r="H51" s="124"/>
      <c r="I51" s="138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50"/>
      <c r="AK51" s="125"/>
    </row>
    <row r="52" spans="2:37" s="123" customFormat="1" ht="17.25" customHeight="1" thickBot="1" x14ac:dyDescent="0.35">
      <c r="B52" s="124"/>
      <c r="C52" s="138"/>
      <c r="D52" s="138"/>
      <c r="E52" s="138"/>
      <c r="F52" s="138"/>
      <c r="G52" s="139"/>
      <c r="H52" s="455" t="s">
        <v>25</v>
      </c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7"/>
      <c r="AK52" s="125"/>
    </row>
    <row r="53" spans="2:37" s="123" customFormat="1" ht="13.5" customHeight="1" thickBot="1" x14ac:dyDescent="0.3">
      <c r="B53" s="124"/>
      <c r="C53" s="138"/>
      <c r="D53" s="138"/>
      <c r="E53" s="138"/>
      <c r="F53" s="138"/>
      <c r="G53" s="139"/>
      <c r="H53" s="126"/>
      <c r="I53" s="127"/>
      <c r="J53" s="127"/>
      <c r="K53" s="127"/>
      <c r="L53" s="127"/>
      <c r="M53" s="127"/>
      <c r="N53" s="128"/>
      <c r="O53" s="128"/>
      <c r="P53" s="128"/>
      <c r="Q53" s="127"/>
      <c r="R53" s="127"/>
      <c r="S53" s="128"/>
      <c r="T53" s="127"/>
      <c r="U53" s="127"/>
      <c r="V53" s="127"/>
      <c r="W53" s="129"/>
      <c r="AK53" s="125"/>
    </row>
    <row r="54" spans="2:37" s="123" customFormat="1" ht="20.25" customHeight="1" thickBot="1" x14ac:dyDescent="0.3">
      <c r="B54" s="124"/>
      <c r="C54" s="138"/>
      <c r="D54" s="138"/>
      <c r="E54" s="138"/>
      <c r="F54" s="138"/>
      <c r="G54" s="139">
        <v>32</v>
      </c>
      <c r="H54" s="458" t="s">
        <v>82</v>
      </c>
      <c r="I54" s="459"/>
      <c r="J54" s="459"/>
      <c r="K54" s="459"/>
      <c r="L54" s="459"/>
      <c r="M54" s="459"/>
      <c r="N54" s="459"/>
      <c r="O54" s="459"/>
      <c r="P54" s="459"/>
      <c r="Q54" s="460"/>
      <c r="R54" s="131" t="s">
        <v>10</v>
      </c>
      <c r="S54" s="132" t="s">
        <v>87</v>
      </c>
      <c r="T54" s="133"/>
      <c r="U54" s="134">
        <v>6</v>
      </c>
      <c r="V54" s="131" t="s">
        <v>10</v>
      </c>
      <c r="W54" s="135">
        <v>20</v>
      </c>
      <c r="AK54" s="125"/>
    </row>
    <row r="55" spans="2:37" s="123" customFormat="1" ht="13.5" customHeight="1" x14ac:dyDescent="0.25">
      <c r="B55" s="124"/>
      <c r="C55" s="138"/>
      <c r="D55" s="138"/>
      <c r="E55" s="138"/>
      <c r="F55" s="138"/>
      <c r="G55" s="139"/>
      <c r="H55" s="463" t="s">
        <v>78</v>
      </c>
      <c r="I55" s="464"/>
      <c r="J55" s="464"/>
      <c r="K55" s="464"/>
      <c r="L55" s="464"/>
      <c r="M55" s="464"/>
      <c r="N55" s="464"/>
      <c r="O55" s="464"/>
      <c r="P55" s="464"/>
      <c r="Q55" s="464"/>
      <c r="R55" s="151"/>
      <c r="S55" s="416" t="s">
        <v>79</v>
      </c>
      <c r="T55" s="157"/>
      <c r="U55" s="140"/>
      <c r="V55" s="140"/>
      <c r="W55" s="143"/>
      <c r="AK55" s="125"/>
    </row>
    <row r="56" spans="2:37" s="123" customFormat="1" ht="13.5" customHeight="1" thickBot="1" x14ac:dyDescent="0.3">
      <c r="B56" s="124"/>
      <c r="C56" s="138"/>
      <c r="D56" s="138"/>
      <c r="E56" s="138"/>
      <c r="F56" s="138"/>
      <c r="G56" s="139"/>
      <c r="H56" s="144"/>
      <c r="I56" s="145"/>
      <c r="J56" s="145"/>
      <c r="K56" s="145"/>
      <c r="L56" s="145"/>
      <c r="M56" s="145"/>
      <c r="N56" s="146"/>
      <c r="O56" s="146"/>
      <c r="P56" s="146"/>
      <c r="Q56" s="147"/>
      <c r="R56" s="147"/>
      <c r="S56" s="146"/>
      <c r="T56" s="147"/>
      <c r="U56" s="147"/>
      <c r="V56" s="147"/>
      <c r="W56" s="148"/>
      <c r="AK56" s="125"/>
    </row>
    <row r="57" spans="2:37" ht="14.25" customHeight="1" thickBot="1" x14ac:dyDescent="0.35">
      <c r="G57" s="153"/>
      <c r="I57" s="154"/>
      <c r="J57" s="154"/>
      <c r="K57" s="154"/>
      <c r="L57" s="154"/>
      <c r="M57" s="154"/>
      <c r="Q57" s="154"/>
      <c r="R57" s="154"/>
      <c r="S57" s="64"/>
      <c r="T57" s="154"/>
      <c r="U57" s="154"/>
      <c r="V57" s="154"/>
      <c r="W57" s="154"/>
    </row>
    <row r="58" spans="2:37" s="123" customFormat="1" ht="18" customHeight="1" thickBot="1" x14ac:dyDescent="0.35">
      <c r="B58" s="124"/>
      <c r="G58" s="130"/>
      <c r="H58" s="455" t="s">
        <v>26</v>
      </c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7"/>
      <c r="AK58" s="125"/>
    </row>
    <row r="59" spans="2:37" s="123" customFormat="1" ht="12" customHeight="1" thickBot="1" x14ac:dyDescent="0.3">
      <c r="B59" s="124"/>
      <c r="G59" s="130"/>
      <c r="H59" s="126"/>
      <c r="I59" s="127"/>
      <c r="J59" s="127"/>
      <c r="K59" s="127"/>
      <c r="L59" s="127"/>
      <c r="M59" s="127"/>
      <c r="N59" s="128"/>
      <c r="O59" s="128"/>
      <c r="P59" s="128"/>
      <c r="Q59" s="127"/>
      <c r="R59" s="127"/>
      <c r="S59" s="128"/>
      <c r="T59" s="127"/>
      <c r="U59" s="127"/>
      <c r="V59" s="127"/>
      <c r="W59" s="129"/>
      <c r="AK59" s="125"/>
    </row>
    <row r="60" spans="2:37" s="123" customFormat="1" ht="21" customHeight="1" thickBot="1" x14ac:dyDescent="0.3">
      <c r="B60" s="124"/>
      <c r="G60" s="130">
        <v>33</v>
      </c>
      <c r="H60" s="543" t="str">
        <f>IF(U48=W48,"waiting…",IF(U48&gt;W48,S48,H48))</f>
        <v>gobetti</v>
      </c>
      <c r="I60" s="544"/>
      <c r="J60" s="544"/>
      <c r="K60" s="544"/>
      <c r="L60" s="544"/>
      <c r="M60" s="544"/>
      <c r="N60" s="544"/>
      <c r="O60" s="544"/>
      <c r="P60" s="544"/>
      <c r="Q60" s="545"/>
      <c r="R60" s="155" t="s">
        <v>10</v>
      </c>
      <c r="S60" s="156" t="str">
        <f>IF(U54=W54,"waiting…",IF(U54&gt;W54,S54,H54))</f>
        <v>virgilio de andre</v>
      </c>
      <c r="T60" s="133"/>
      <c r="U60" s="134"/>
      <c r="V60" s="131" t="s">
        <v>10</v>
      </c>
      <c r="W60" s="135"/>
      <c r="AK60" s="125"/>
    </row>
    <row r="61" spans="2:37" s="123" customFormat="1" ht="13.5" customHeight="1" x14ac:dyDescent="0.25">
      <c r="B61" s="124"/>
      <c r="C61" s="138"/>
      <c r="D61" s="138"/>
      <c r="E61" s="138"/>
      <c r="F61" s="138"/>
      <c r="G61" s="139"/>
      <c r="H61" s="441" t="s">
        <v>27</v>
      </c>
      <c r="I61" s="442"/>
      <c r="J61" s="442"/>
      <c r="K61" s="442"/>
      <c r="L61" s="442"/>
      <c r="M61" s="442"/>
      <c r="N61" s="442"/>
      <c r="O61" s="442"/>
      <c r="P61" s="442"/>
      <c r="Q61" s="442"/>
      <c r="R61" s="151"/>
      <c r="S61" s="158" t="s">
        <v>28</v>
      </c>
      <c r="T61" s="142"/>
      <c r="U61" s="140"/>
      <c r="V61" s="140"/>
      <c r="W61" s="143"/>
      <c r="AK61" s="125"/>
    </row>
    <row r="62" spans="2:37" s="123" customFormat="1" ht="13.5" customHeight="1" thickBot="1" x14ac:dyDescent="0.3">
      <c r="B62" s="124"/>
      <c r="C62" s="138"/>
      <c r="D62" s="138"/>
      <c r="E62" s="138"/>
      <c r="F62" s="138"/>
      <c r="G62" s="139"/>
      <c r="H62" s="144"/>
      <c r="I62" s="145"/>
      <c r="J62" s="145"/>
      <c r="K62" s="145"/>
      <c r="L62" s="145"/>
      <c r="M62" s="145"/>
      <c r="N62" s="146"/>
      <c r="O62" s="146"/>
      <c r="P62" s="146"/>
      <c r="Q62" s="147"/>
      <c r="R62" s="147"/>
      <c r="S62" s="146"/>
      <c r="T62" s="147"/>
      <c r="U62" s="147"/>
      <c r="V62" s="147"/>
      <c r="W62" s="148"/>
      <c r="AK62" s="125"/>
    </row>
    <row r="63" spans="2:37" s="123" customFormat="1" ht="14.25" customHeight="1" thickBot="1" x14ac:dyDescent="0.3">
      <c r="B63" s="124"/>
      <c r="C63" s="138"/>
      <c r="D63" s="138"/>
      <c r="E63" s="138"/>
      <c r="F63" s="138"/>
      <c r="G63" s="139"/>
      <c r="H63" s="124"/>
      <c r="I63" s="138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AK63" s="125"/>
    </row>
    <row r="64" spans="2:37" s="123" customFormat="1" ht="17.25" customHeight="1" thickBot="1" x14ac:dyDescent="0.35">
      <c r="B64" s="124"/>
      <c r="C64" s="138"/>
      <c r="D64" s="138"/>
      <c r="E64" s="138"/>
      <c r="F64" s="138"/>
      <c r="G64" s="139"/>
      <c r="H64" s="455" t="s">
        <v>29</v>
      </c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7"/>
      <c r="AK64" s="125"/>
    </row>
    <row r="65" spans="2:37" s="123" customFormat="1" ht="13.5" customHeight="1" thickBot="1" x14ac:dyDescent="0.3">
      <c r="B65" s="124"/>
      <c r="C65" s="138"/>
      <c r="D65" s="138"/>
      <c r="E65" s="138"/>
      <c r="F65" s="138"/>
      <c r="G65" s="139"/>
      <c r="H65" s="126"/>
      <c r="I65" s="127"/>
      <c r="J65" s="127"/>
      <c r="K65" s="127"/>
      <c r="L65" s="127"/>
      <c r="M65" s="127"/>
      <c r="N65" s="128"/>
      <c r="O65" s="128"/>
      <c r="P65" s="128"/>
      <c r="Q65" s="127"/>
      <c r="R65" s="127"/>
      <c r="S65" s="128"/>
      <c r="T65" s="127"/>
      <c r="U65" s="127"/>
      <c r="V65" s="127"/>
      <c r="W65" s="129"/>
      <c r="AK65" s="125"/>
    </row>
    <row r="66" spans="2:37" s="123" customFormat="1" ht="20.25" customHeight="1" thickBot="1" x14ac:dyDescent="0.3">
      <c r="B66" s="124"/>
      <c r="C66" s="138"/>
      <c r="D66" s="138"/>
      <c r="E66" s="138"/>
      <c r="F66" s="138"/>
      <c r="G66" s="138">
        <v>34</v>
      </c>
      <c r="H66" s="543" t="str">
        <f>IF(U48=W48,"waiting…",IF(U48&gt;W48,H48,S48))</f>
        <v>gandhi</v>
      </c>
      <c r="I66" s="544"/>
      <c r="J66" s="544"/>
      <c r="K66" s="544"/>
      <c r="L66" s="544"/>
      <c r="M66" s="544"/>
      <c r="N66" s="544"/>
      <c r="O66" s="544"/>
      <c r="P66" s="544"/>
      <c r="Q66" s="545"/>
      <c r="R66" s="155" t="s">
        <v>10</v>
      </c>
      <c r="S66" s="156" t="str">
        <f>IF(U54=W54,"waiting…",IF(U54&gt;W54,H54,S54))</f>
        <v>dante alighieri sesto</v>
      </c>
      <c r="T66" s="133"/>
      <c r="U66" s="134"/>
      <c r="V66" s="131" t="s">
        <v>10</v>
      </c>
      <c r="W66" s="135"/>
      <c r="AK66" s="125"/>
    </row>
    <row r="67" spans="2:37" s="123" customFormat="1" ht="13.5" customHeight="1" x14ac:dyDescent="0.25">
      <c r="B67" s="124"/>
      <c r="C67" s="138"/>
      <c r="D67" s="138"/>
      <c r="E67" s="138"/>
      <c r="F67" s="138"/>
      <c r="G67" s="138"/>
      <c r="H67" s="441" t="s">
        <v>30</v>
      </c>
      <c r="I67" s="442"/>
      <c r="J67" s="442"/>
      <c r="K67" s="442"/>
      <c r="L67" s="442"/>
      <c r="M67" s="442"/>
      <c r="N67" s="442"/>
      <c r="O67" s="442"/>
      <c r="P67" s="442"/>
      <c r="Q67" s="442"/>
      <c r="R67" s="151"/>
      <c r="S67" s="158" t="s">
        <v>31</v>
      </c>
      <c r="T67" s="142"/>
      <c r="U67" s="140"/>
      <c r="V67" s="140"/>
      <c r="W67" s="143"/>
      <c r="AK67" s="125"/>
    </row>
    <row r="68" spans="2:37" s="123" customFormat="1" ht="13.5" customHeight="1" thickBot="1" x14ac:dyDescent="0.3">
      <c r="B68" s="124"/>
      <c r="C68" s="138"/>
      <c r="D68" s="138"/>
      <c r="E68" s="138"/>
      <c r="F68" s="138"/>
      <c r="G68" s="138"/>
      <c r="H68" s="144"/>
      <c r="I68" s="145"/>
      <c r="J68" s="145"/>
      <c r="K68" s="145"/>
      <c r="L68" s="145"/>
      <c r="M68" s="145"/>
      <c r="N68" s="146"/>
      <c r="O68" s="146"/>
      <c r="P68" s="146"/>
      <c r="Q68" s="147"/>
      <c r="R68" s="147"/>
      <c r="S68" s="146"/>
      <c r="T68" s="147"/>
      <c r="U68" s="147"/>
      <c r="V68" s="147"/>
      <c r="W68" s="148"/>
      <c r="AK68" s="125"/>
    </row>
    <row r="69" spans="2:37" ht="14.25" customHeight="1" thickBot="1" x14ac:dyDescent="0.35">
      <c r="S69" s="64"/>
    </row>
    <row r="70" spans="2:37" s="123" customFormat="1" ht="17.25" customHeight="1" thickBot="1" x14ac:dyDescent="0.35">
      <c r="B70" s="124"/>
      <c r="H70" s="443" t="s">
        <v>32</v>
      </c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5"/>
      <c r="AK70" s="125"/>
    </row>
    <row r="71" spans="2:37" s="123" customFormat="1" ht="20.25" customHeight="1" thickBot="1" x14ac:dyDescent="0.3">
      <c r="B71" s="124"/>
      <c r="H71" s="159">
        <v>1</v>
      </c>
      <c r="I71" s="552" t="str">
        <f>IF(U66=W66,"waiting…",IF(U66&gt;W66,H66,S66))</f>
        <v>waiting…</v>
      </c>
      <c r="J71" s="552"/>
      <c r="K71" s="552"/>
      <c r="L71" s="552"/>
      <c r="M71" s="552"/>
      <c r="N71" s="552"/>
      <c r="O71" s="552"/>
      <c r="P71" s="552"/>
      <c r="Q71" s="552"/>
      <c r="R71" s="552"/>
      <c r="S71" s="447" t="s">
        <v>33</v>
      </c>
      <c r="T71" s="448"/>
      <c r="U71" s="447" t="s">
        <v>34</v>
      </c>
      <c r="V71" s="449"/>
      <c r="W71" s="448"/>
      <c r="AK71" s="125"/>
    </row>
    <row r="72" spans="2:37" s="123" customFormat="1" ht="20.25" customHeight="1" thickBot="1" x14ac:dyDescent="0.3">
      <c r="B72" s="124"/>
      <c r="H72" s="159">
        <v>2</v>
      </c>
      <c r="I72" s="552" t="str">
        <f>IF(U66=W66,"waiting…",IF(U66&gt;W66,S66,H66))</f>
        <v>waiting…</v>
      </c>
      <c r="J72" s="552"/>
      <c r="K72" s="552"/>
      <c r="L72" s="552"/>
      <c r="M72" s="552"/>
      <c r="N72" s="552"/>
      <c r="O72" s="552"/>
      <c r="P72" s="552"/>
      <c r="Q72" s="552"/>
      <c r="R72" s="552"/>
      <c r="S72" s="427" t="s">
        <v>35</v>
      </c>
      <c r="T72" s="428"/>
      <c r="U72" s="428"/>
      <c r="V72" s="428"/>
      <c r="W72" s="429"/>
      <c r="AK72" s="125"/>
    </row>
    <row r="73" spans="2:37" s="123" customFormat="1" ht="20.25" customHeight="1" thickBot="1" x14ac:dyDescent="0.3">
      <c r="B73" s="124"/>
      <c r="H73" s="159">
        <v>3</v>
      </c>
      <c r="I73" s="552" t="str">
        <f>IF(U60=W60,"waiting…",IF(U60&gt;W60,H60,S60))</f>
        <v>waiting…</v>
      </c>
      <c r="J73" s="552"/>
      <c r="K73" s="552"/>
      <c r="L73" s="552"/>
      <c r="M73" s="552"/>
      <c r="N73" s="552"/>
      <c r="O73" s="552"/>
      <c r="P73" s="552"/>
      <c r="Q73" s="552"/>
      <c r="R73" s="552"/>
      <c r="S73" s="431" t="s">
        <v>36</v>
      </c>
      <c r="T73" s="432"/>
      <c r="U73" s="432"/>
      <c r="V73" s="432"/>
      <c r="W73" s="433"/>
      <c r="AK73" s="125"/>
    </row>
    <row r="74" spans="2:37" s="123" customFormat="1" ht="20.25" customHeight="1" thickBot="1" x14ac:dyDescent="0.3">
      <c r="B74" s="124"/>
      <c r="H74" s="159">
        <v>4</v>
      </c>
      <c r="I74" s="552" t="str">
        <f>IF(U60=W60,"waiting…",IF(U60&gt;W60,S60,H60))</f>
        <v>waiting…</v>
      </c>
      <c r="J74" s="552"/>
      <c r="K74" s="552"/>
      <c r="L74" s="552"/>
      <c r="M74" s="552"/>
      <c r="N74" s="552"/>
      <c r="O74" s="552"/>
      <c r="P74" s="552"/>
      <c r="Q74" s="552"/>
      <c r="R74" s="552"/>
      <c r="S74" s="435" t="s">
        <v>37</v>
      </c>
      <c r="T74" s="436"/>
      <c r="U74" s="436"/>
      <c r="V74" s="436"/>
      <c r="W74" s="437"/>
      <c r="AK74" s="125"/>
    </row>
    <row r="75" spans="2:37" ht="22.5" customHeight="1" x14ac:dyDescent="0.3">
      <c r="S75" s="64"/>
    </row>
    <row r="76" spans="2:37" ht="22.5" customHeight="1" x14ac:dyDescent="0.3">
      <c r="S76" s="64"/>
    </row>
    <row r="77" spans="2:37" ht="22.5" customHeight="1" x14ac:dyDescent="0.3">
      <c r="S77" s="64"/>
    </row>
    <row r="78" spans="2:37" ht="22.5" customHeight="1" x14ac:dyDescent="0.3">
      <c r="AK78" s="2"/>
    </row>
    <row r="79" spans="2:37" ht="22.5" customHeight="1" x14ac:dyDescent="0.3">
      <c r="AK79" s="2"/>
    </row>
    <row r="80" spans="2:37" ht="22.5" customHeight="1" x14ac:dyDescent="0.3">
      <c r="AK80" s="2"/>
    </row>
  </sheetData>
  <mergeCells count="97">
    <mergeCell ref="I72:R72"/>
    <mergeCell ref="S72:W72"/>
    <mergeCell ref="I73:R73"/>
    <mergeCell ref="S73:W73"/>
    <mergeCell ref="I74:R74"/>
    <mergeCell ref="S74:W74"/>
    <mergeCell ref="H66:Q66"/>
    <mergeCell ref="H67:Q67"/>
    <mergeCell ref="H70:W70"/>
    <mergeCell ref="I71:R71"/>
    <mergeCell ref="S71:T71"/>
    <mergeCell ref="U71:W71"/>
    <mergeCell ref="C40:G40"/>
    <mergeCell ref="I40:M40"/>
    <mergeCell ref="H64:W64"/>
    <mergeCell ref="C44:G44"/>
    <mergeCell ref="I44:M44"/>
    <mergeCell ref="H46:W46"/>
    <mergeCell ref="H48:Q48"/>
    <mergeCell ref="H49:Q49"/>
    <mergeCell ref="H52:W52"/>
    <mergeCell ref="H54:Q54"/>
    <mergeCell ref="H55:Q55"/>
    <mergeCell ref="H58:W58"/>
    <mergeCell ref="H60:Q60"/>
    <mergeCell ref="H61:Q61"/>
    <mergeCell ref="R36:AL44"/>
    <mergeCell ref="C37:G37"/>
    <mergeCell ref="C35:G35"/>
    <mergeCell ref="I35:M35"/>
    <mergeCell ref="I38:M38"/>
    <mergeCell ref="C39:G39"/>
    <mergeCell ref="I39:M39"/>
    <mergeCell ref="I37:M37"/>
    <mergeCell ref="C38:G38"/>
    <mergeCell ref="C43:G43"/>
    <mergeCell ref="I43:M43"/>
    <mergeCell ref="C36:G36"/>
    <mergeCell ref="I36:M36"/>
    <mergeCell ref="C31:G31"/>
    <mergeCell ref="I31:M31"/>
    <mergeCell ref="C32:G32"/>
    <mergeCell ref="I32:M32"/>
    <mergeCell ref="C33:G33"/>
    <mergeCell ref="I33:M33"/>
    <mergeCell ref="C41:G41"/>
    <mergeCell ref="I41:M41"/>
    <mergeCell ref="C42:G42"/>
    <mergeCell ref="I42:M42"/>
    <mergeCell ref="C34:G34"/>
    <mergeCell ref="I34:M34"/>
    <mergeCell ref="C29:G29"/>
    <mergeCell ref="I29:M29"/>
    <mergeCell ref="N29:P29"/>
    <mergeCell ref="C30:G30"/>
    <mergeCell ref="I30:M30"/>
    <mergeCell ref="I25:M25"/>
    <mergeCell ref="B27:AL27"/>
    <mergeCell ref="R28:AL28"/>
    <mergeCell ref="C24:G24"/>
    <mergeCell ref="I24:M24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I21:M21"/>
    <mergeCell ref="C22:G22"/>
    <mergeCell ref="I22:M22"/>
    <mergeCell ref="C23:G23"/>
    <mergeCell ref="I23:M23"/>
    <mergeCell ref="C25:G25"/>
    <mergeCell ref="C14:G14"/>
    <mergeCell ref="I14:M14"/>
    <mergeCell ref="C15:G15"/>
    <mergeCell ref="I15:M15"/>
    <mergeCell ref="C16:G16"/>
    <mergeCell ref="I16:M16"/>
    <mergeCell ref="C11:G11"/>
    <mergeCell ref="I11:M11"/>
    <mergeCell ref="C12:G12"/>
    <mergeCell ref="I12:M12"/>
    <mergeCell ref="C13:G13"/>
    <mergeCell ref="I13:M13"/>
    <mergeCell ref="C10:G10"/>
    <mergeCell ref="I10:M10"/>
    <mergeCell ref="N10:P10"/>
    <mergeCell ref="L2:U2"/>
    <mergeCell ref="L3:U4"/>
    <mergeCell ref="L6:U6"/>
    <mergeCell ref="B8:AL8"/>
    <mergeCell ref="R9:AL9"/>
  </mergeCells>
  <pageMargins left="0.7" right="0.7" top="0.75" bottom="0.75" header="0.3" footer="0.3"/>
  <pageSetup paperSize="8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1"/>
  <sheetViews>
    <sheetView topLeftCell="A16" zoomScale="70" zoomScaleNormal="70" workbookViewId="0">
      <selection activeCell="S79" sqref="S79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6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20" width="3.6640625" style="1" customWidth="1"/>
    <col min="21" max="21" width="4.33203125" style="1" customWidth="1"/>
    <col min="22" max="22" width="5.33203125" style="1" customWidth="1"/>
    <col min="23" max="23" width="5.109375" style="1" customWidth="1"/>
    <col min="24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497" t="s">
        <v>38</v>
      </c>
      <c r="M2" s="498"/>
      <c r="N2" s="498"/>
      <c r="O2" s="498"/>
      <c r="P2" s="498"/>
      <c r="Q2" s="498"/>
      <c r="R2" s="498"/>
      <c r="S2" s="498"/>
      <c r="T2" s="498"/>
      <c r="U2" s="499"/>
    </row>
    <row r="3" spans="2:38" ht="17.25" customHeight="1" x14ac:dyDescent="0.3">
      <c r="L3" s="500" t="s">
        <v>66</v>
      </c>
      <c r="M3" s="501"/>
      <c r="N3" s="501"/>
      <c r="O3" s="501"/>
      <c r="P3" s="501"/>
      <c r="Q3" s="501"/>
      <c r="R3" s="501"/>
      <c r="S3" s="501"/>
      <c r="T3" s="501"/>
      <c r="U3" s="502"/>
    </row>
    <row r="4" spans="2:38" ht="15.75" customHeight="1" thickBot="1" x14ac:dyDescent="0.35">
      <c r="L4" s="503"/>
      <c r="M4" s="504"/>
      <c r="N4" s="504"/>
      <c r="O4" s="504"/>
      <c r="P4" s="504"/>
      <c r="Q4" s="504"/>
      <c r="R4" s="504"/>
      <c r="S4" s="504"/>
      <c r="T4" s="504"/>
      <c r="U4" s="505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506" t="s">
        <v>40</v>
      </c>
      <c r="M6" s="507"/>
      <c r="N6" s="507"/>
      <c r="O6" s="507"/>
      <c r="P6" s="507"/>
      <c r="Q6" s="507"/>
      <c r="R6" s="507"/>
      <c r="S6" s="507"/>
      <c r="T6" s="507"/>
      <c r="U6" s="507"/>
    </row>
    <row r="7" spans="2:38" ht="6.75" customHeight="1" thickBot="1" x14ac:dyDescent="0.3"/>
    <row r="8" spans="2:38" ht="22.5" customHeight="1" thickBot="1" x14ac:dyDescent="0.35">
      <c r="B8" s="553" t="s">
        <v>67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5"/>
    </row>
    <row r="9" spans="2:38" s="4" customFormat="1" ht="16.5" customHeight="1" x14ac:dyDescent="0.25"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7"/>
      <c r="R9" s="556" t="s">
        <v>0</v>
      </c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7"/>
    </row>
    <row r="10" spans="2:38" s="8" customFormat="1" ht="16.5" customHeight="1" thickBot="1" x14ac:dyDescent="0.25">
      <c r="B10" s="278" t="s">
        <v>1</v>
      </c>
      <c r="C10" s="558" t="s">
        <v>2</v>
      </c>
      <c r="D10" s="558"/>
      <c r="E10" s="558"/>
      <c r="F10" s="558"/>
      <c r="G10" s="558"/>
      <c r="H10" s="279" t="s">
        <v>3</v>
      </c>
      <c r="I10" s="558" t="s">
        <v>2</v>
      </c>
      <c r="J10" s="558"/>
      <c r="K10" s="558"/>
      <c r="L10" s="558"/>
      <c r="M10" s="558"/>
      <c r="N10" s="558" t="s">
        <v>4</v>
      </c>
      <c r="O10" s="558"/>
      <c r="P10" s="558"/>
      <c r="Q10" s="280"/>
      <c r="R10" s="279" t="s">
        <v>5</v>
      </c>
      <c r="S10" s="279" t="s">
        <v>2</v>
      </c>
      <c r="T10" s="281">
        <v>1</v>
      </c>
      <c r="U10" s="281">
        <v>2</v>
      </c>
      <c r="V10" s="281">
        <v>3</v>
      </c>
      <c r="W10" s="281">
        <v>4</v>
      </c>
      <c r="X10" s="281">
        <v>5</v>
      </c>
      <c r="Y10" s="281">
        <v>6</v>
      </c>
      <c r="Z10" s="281">
        <v>7</v>
      </c>
      <c r="AA10" s="281">
        <v>8</v>
      </c>
      <c r="AB10" s="281">
        <v>9</v>
      </c>
      <c r="AC10" s="281">
        <v>10</v>
      </c>
      <c r="AD10" s="281">
        <v>11</v>
      </c>
      <c r="AE10" s="281">
        <v>12</v>
      </c>
      <c r="AF10" s="281">
        <v>13</v>
      </c>
      <c r="AG10" s="281">
        <v>14</v>
      </c>
      <c r="AH10" s="281">
        <v>15</v>
      </c>
      <c r="AI10" s="281" t="s">
        <v>6</v>
      </c>
      <c r="AJ10" s="281" t="s">
        <v>7</v>
      </c>
      <c r="AK10" s="281" t="s">
        <v>8</v>
      </c>
      <c r="AL10" s="282" t="s">
        <v>9</v>
      </c>
    </row>
    <row r="11" spans="2:38" ht="19.5" customHeight="1" x14ac:dyDescent="0.25">
      <c r="B11" s="283">
        <v>1</v>
      </c>
      <c r="C11" s="562" t="str">
        <f>S11</f>
        <v>IC CAVALCANTI</v>
      </c>
      <c r="D11" s="562"/>
      <c r="E11" s="562"/>
      <c r="F11" s="562"/>
      <c r="G11" s="562"/>
      <c r="H11" s="284"/>
      <c r="I11" s="562" t="str">
        <f>S12</f>
        <v>IC FRISI MELEGNANO</v>
      </c>
      <c r="J11" s="562"/>
      <c r="K11" s="562"/>
      <c r="L11" s="562"/>
      <c r="M11" s="562"/>
      <c r="N11" s="285">
        <v>9</v>
      </c>
      <c r="O11" s="286" t="s">
        <v>10</v>
      </c>
      <c r="P11" s="285">
        <v>6</v>
      </c>
      <c r="Q11" s="287"/>
      <c r="R11" s="288" t="s">
        <v>11</v>
      </c>
      <c r="S11" s="418" t="s">
        <v>46</v>
      </c>
      <c r="T11" s="289">
        <f>IF(N11="N",0,IF(N11=P11,1,IF(N11&gt;P11,3,IF(N11&lt;P11,1))))</f>
        <v>3</v>
      </c>
      <c r="U11" s="290" t="s">
        <v>10</v>
      </c>
      <c r="V11" s="290" t="s">
        <v>10</v>
      </c>
      <c r="W11" s="290" t="s">
        <v>10</v>
      </c>
      <c r="X11" s="290" t="s">
        <v>10</v>
      </c>
      <c r="Y11" s="291">
        <f>IF(N16="N",0,IF(N16=P16,1,IF(N16&gt;P16,3,IF(N16&lt;P16,1))))</f>
        <v>3</v>
      </c>
      <c r="Z11" s="290" t="s">
        <v>10</v>
      </c>
      <c r="AA11" s="290" t="s">
        <v>10</v>
      </c>
      <c r="AB11" s="291">
        <f>IF(N19="N",0,IF(N19=P19,1,IF(N19&gt;P19,3,IF(N19&lt;P19,1))))</f>
        <v>3</v>
      </c>
      <c r="AC11" s="290" t="s">
        <v>10</v>
      </c>
      <c r="AD11" s="290" t="s">
        <v>10</v>
      </c>
      <c r="AE11" s="291">
        <f>IF(N22="N",0,IF(N22=P22,1,IF(N22&gt;P22,3,IF(N22&lt;P22,1))))</f>
        <v>3</v>
      </c>
      <c r="AF11" s="290" t="s">
        <v>10</v>
      </c>
      <c r="AG11" s="291">
        <f>IF(N24="N",0,IF(N24=P24,1,IF(N24&gt;P24,3,IF(N24&lt;P24,1))))</f>
        <v>3</v>
      </c>
      <c r="AH11" s="292" t="s">
        <v>10</v>
      </c>
      <c r="AI11" s="293">
        <f>SUM(N11,N16,N19,N22,N24)</f>
        <v>63</v>
      </c>
      <c r="AJ11" s="294">
        <f>SUM(P11,P16,P19,P22,P24)</f>
        <v>18</v>
      </c>
      <c r="AK11" s="295">
        <f t="shared" ref="AK11:AK16" si="0">SUM(AI11,-AJ11)</f>
        <v>45</v>
      </c>
      <c r="AL11" s="296">
        <f t="shared" ref="AL11:AL16" si="1">SUM(T11:AH11)</f>
        <v>15</v>
      </c>
    </row>
    <row r="12" spans="2:38" ht="19.5" customHeight="1" x14ac:dyDescent="0.25">
      <c r="B12" s="297">
        <v>2</v>
      </c>
      <c r="C12" s="559" t="str">
        <f>S13</f>
        <v>IC GOBETTI</v>
      </c>
      <c r="D12" s="559"/>
      <c r="E12" s="559"/>
      <c r="F12" s="559"/>
      <c r="G12" s="559"/>
      <c r="H12" s="298"/>
      <c r="I12" s="559" t="str">
        <f>S14</f>
        <v>IC UNGARETTI MELZO</v>
      </c>
      <c r="J12" s="559"/>
      <c r="K12" s="559"/>
      <c r="L12" s="559"/>
      <c r="M12" s="559"/>
      <c r="N12" s="299">
        <v>4</v>
      </c>
      <c r="O12" s="300" t="s">
        <v>10</v>
      </c>
      <c r="P12" s="299">
        <v>6</v>
      </c>
      <c r="Q12" s="287"/>
      <c r="R12" s="301" t="s">
        <v>12</v>
      </c>
      <c r="S12" s="419" t="s">
        <v>48</v>
      </c>
      <c r="T12" s="303">
        <f>IF(P11="N",0,IF(N11=P11,1,IF(N11&lt;P11,3,IF(N11&gt;P11,1))))</f>
        <v>1</v>
      </c>
      <c r="U12" s="304" t="s">
        <v>10</v>
      </c>
      <c r="V12" s="304" t="s">
        <v>10</v>
      </c>
      <c r="W12" s="305">
        <f>IF(N14="N",0,IF(N14=P14,1,IF(N14&gt;P14,3,IF(N14&lt;P14,1))))</f>
        <v>3</v>
      </c>
      <c r="X12" s="304" t="s">
        <v>10</v>
      </c>
      <c r="Y12" s="304" t="s">
        <v>10</v>
      </c>
      <c r="Z12" s="305">
        <f>IF(N17="N",0,IF(N17=P17,1,IF(N17&gt;P17,3,IF(N17&lt;P17,1))))</f>
        <v>3</v>
      </c>
      <c r="AA12" s="304" t="s">
        <v>10</v>
      </c>
      <c r="AB12" s="304" t="s">
        <v>10</v>
      </c>
      <c r="AC12" s="305">
        <f>IF(N20="N",0,IF(N20=P20,1,IF(N20&gt;P20,3,IF(N20&lt;P20,1))))</f>
        <v>3</v>
      </c>
      <c r="AD12" s="304" t="s">
        <v>10</v>
      </c>
      <c r="AE12" s="304" t="s">
        <v>10</v>
      </c>
      <c r="AF12" s="305">
        <f>IF(N23="N",0,IF(N23=P23,1,IF(N23&gt;P23,3,IF(N23&lt;P23,1))))</f>
        <v>3</v>
      </c>
      <c r="AG12" s="304" t="s">
        <v>10</v>
      </c>
      <c r="AH12" s="306" t="s">
        <v>10</v>
      </c>
      <c r="AI12" s="307">
        <f>SUM(P11,N14,N17,N20,N23)</f>
        <v>75</v>
      </c>
      <c r="AJ12" s="308">
        <f>SUM(N11,P14,P17,P20,P23)</f>
        <v>17</v>
      </c>
      <c r="AK12" s="309">
        <f t="shared" si="0"/>
        <v>58</v>
      </c>
      <c r="AL12" s="310">
        <f t="shared" si="1"/>
        <v>13</v>
      </c>
    </row>
    <row r="13" spans="2:38" ht="19.5" customHeight="1" x14ac:dyDescent="0.25">
      <c r="B13" s="311">
        <v>3</v>
      </c>
      <c r="C13" s="563" t="str">
        <f>S15</f>
        <v>IC MANZONI</v>
      </c>
      <c r="D13" s="561"/>
      <c r="E13" s="561"/>
      <c r="F13" s="561"/>
      <c r="G13" s="561"/>
      <c r="H13" s="312"/>
      <c r="I13" s="561" t="str">
        <f>S16</f>
        <v>LEONE XIII</v>
      </c>
      <c r="J13" s="561"/>
      <c r="K13" s="561"/>
      <c r="L13" s="561"/>
      <c r="M13" s="561"/>
      <c r="N13" s="313">
        <v>0</v>
      </c>
      <c r="O13" s="314" t="s">
        <v>10</v>
      </c>
      <c r="P13" s="313">
        <v>21</v>
      </c>
      <c r="Q13" s="287"/>
      <c r="R13" s="301" t="s">
        <v>13</v>
      </c>
      <c r="S13" s="302" t="s">
        <v>54</v>
      </c>
      <c r="T13" s="315" t="s">
        <v>10</v>
      </c>
      <c r="U13" s="305">
        <f>IF(N12="N",0,IF(N12=P12,1,IF(N12&gt;P12,3,IF(N12&lt;P12,1))))</f>
        <v>1</v>
      </c>
      <c r="V13" s="304" t="s">
        <v>10</v>
      </c>
      <c r="W13" s="305">
        <f>IF(P14="N",0,IF(N14=P14,1,IF(N14&lt;P14,3,IF(N14&gt;P14,1))))</f>
        <v>1</v>
      </c>
      <c r="X13" s="304" t="s">
        <v>10</v>
      </c>
      <c r="Y13" s="304" t="s">
        <v>10</v>
      </c>
      <c r="Z13" s="304" t="s">
        <v>10</v>
      </c>
      <c r="AA13" s="305">
        <f>IF(N18="N",0,IF(N18=P18,1,IF(N18&gt;P18,3,IF(N18&lt;P18,1))))</f>
        <v>3</v>
      </c>
      <c r="AB13" s="304" t="s">
        <v>10</v>
      </c>
      <c r="AC13" s="304" t="s">
        <v>10</v>
      </c>
      <c r="AD13" s="305">
        <f>IF(N21="N",0,IF(N21=P21,1,IF(N21&gt;P21,3,IF(N21&lt;P21,1))))</f>
        <v>1</v>
      </c>
      <c r="AE13" s="304" t="s">
        <v>10</v>
      </c>
      <c r="AF13" s="304" t="s">
        <v>10</v>
      </c>
      <c r="AG13" s="305">
        <f>IF(P24="N",0,IF(N24=P24,1,IF(N24&lt;P24,3,IF(N24&gt;P24,1))))</f>
        <v>1</v>
      </c>
      <c r="AH13" s="306" t="s">
        <v>10</v>
      </c>
      <c r="AI13" s="307">
        <f>SUM(N12,P14,N18,N21,P24)</f>
        <v>30</v>
      </c>
      <c r="AJ13" s="308">
        <f>SUM(P12,N14,P18,P21,N24)</f>
        <v>45</v>
      </c>
      <c r="AK13" s="309">
        <f t="shared" si="0"/>
        <v>-15</v>
      </c>
      <c r="AL13" s="296">
        <f t="shared" si="1"/>
        <v>7</v>
      </c>
    </row>
    <row r="14" spans="2:38" ht="19.5" customHeight="1" x14ac:dyDescent="0.25">
      <c r="B14" s="297">
        <v>4</v>
      </c>
      <c r="C14" s="559" t="str">
        <f>S12</f>
        <v>IC FRISI MELEGNANO</v>
      </c>
      <c r="D14" s="559"/>
      <c r="E14" s="559"/>
      <c r="F14" s="559"/>
      <c r="G14" s="559"/>
      <c r="H14" s="298"/>
      <c r="I14" s="560" t="str">
        <f>S13</f>
        <v>IC GOBETTI</v>
      </c>
      <c r="J14" s="559"/>
      <c r="K14" s="559"/>
      <c r="L14" s="559"/>
      <c r="M14" s="559"/>
      <c r="N14" s="299">
        <v>21</v>
      </c>
      <c r="O14" s="300" t="s">
        <v>10</v>
      </c>
      <c r="P14" s="299">
        <v>2</v>
      </c>
      <c r="Q14" s="287"/>
      <c r="R14" s="301" t="s">
        <v>14</v>
      </c>
      <c r="S14" s="302" t="s">
        <v>56</v>
      </c>
      <c r="T14" s="315" t="s">
        <v>10</v>
      </c>
      <c r="U14" s="305">
        <f>IF(P12="N",0,IF(N12=P12,1,IF(N12&lt;P12,3,IF(N12&gt;P12,1))))</f>
        <v>3</v>
      </c>
      <c r="V14" s="304" t="s">
        <v>10</v>
      </c>
      <c r="W14" s="304" t="s">
        <v>10</v>
      </c>
      <c r="X14" s="305">
        <f>IF(N15="N",0,IF(N15=P15,1,IF(N15&gt;P15,3,IF(N15&lt;P15,1))))</f>
        <v>3</v>
      </c>
      <c r="Y14" s="304" t="s">
        <v>10</v>
      </c>
      <c r="Z14" s="305">
        <f>IF(P17="N",0,IF(N17=P17,1,IF(N17&lt;P17,3,IF(N17&gt;P17,1))))</f>
        <v>1</v>
      </c>
      <c r="AA14" s="304" t="s">
        <v>10</v>
      </c>
      <c r="AB14" s="305">
        <f>IF(P19="N",0,IF(N19=P19,1,IF(N19&lt;P19,3,IF(N19&gt;P19,1))))</f>
        <v>1</v>
      </c>
      <c r="AC14" s="304" t="s">
        <v>10</v>
      </c>
      <c r="AD14" s="304" t="s">
        <v>10</v>
      </c>
      <c r="AE14" s="304" t="s">
        <v>10</v>
      </c>
      <c r="AF14" s="304" t="s">
        <v>10</v>
      </c>
      <c r="AG14" s="304" t="s">
        <v>10</v>
      </c>
      <c r="AH14" s="316">
        <f>IF(N25="N",0,IF(N25=P25,1,IF(N25&gt;P25,3,IF(N25&lt;P25,1))))</f>
        <v>1</v>
      </c>
      <c r="AI14" s="307">
        <f>SUM(P12,N15,P17,P19,N25)</f>
        <v>36</v>
      </c>
      <c r="AJ14" s="308">
        <f>SUM(N12,P15,N17,N19,P25)</f>
        <v>44</v>
      </c>
      <c r="AK14" s="309">
        <f t="shared" si="0"/>
        <v>-8</v>
      </c>
      <c r="AL14" s="310">
        <f t="shared" si="1"/>
        <v>9</v>
      </c>
    </row>
    <row r="15" spans="2:38" ht="19.5" customHeight="1" x14ac:dyDescent="0.25">
      <c r="B15" s="311">
        <v>5</v>
      </c>
      <c r="C15" s="561" t="str">
        <f>S14</f>
        <v>IC UNGARETTI MELZO</v>
      </c>
      <c r="D15" s="561"/>
      <c r="E15" s="561"/>
      <c r="F15" s="561"/>
      <c r="G15" s="561"/>
      <c r="H15" s="312"/>
      <c r="I15" s="561" t="str">
        <f>S15</f>
        <v>IC MANZONI</v>
      </c>
      <c r="J15" s="561"/>
      <c r="K15" s="561"/>
      <c r="L15" s="561"/>
      <c r="M15" s="561"/>
      <c r="N15" s="313">
        <v>21</v>
      </c>
      <c r="O15" s="314" t="s">
        <v>10</v>
      </c>
      <c r="P15" s="313">
        <v>0</v>
      </c>
      <c r="Q15" s="287"/>
      <c r="R15" s="301" t="s">
        <v>15</v>
      </c>
      <c r="S15" s="302" t="s">
        <v>72</v>
      </c>
      <c r="T15" s="315" t="s">
        <v>10</v>
      </c>
      <c r="U15" s="304" t="s">
        <v>10</v>
      </c>
      <c r="V15" s="305">
        <f>IF(N13="N",0,IF(N13=P13,1,IF(N13&gt;P13,3,IF(N13&lt;P13,1))))</f>
        <v>1</v>
      </c>
      <c r="W15" s="304" t="s">
        <v>10</v>
      </c>
      <c r="X15" s="305">
        <f>IF(P15="N",0,IF(N15=P15,1,IF(N15&lt;P15,3,IF(N15&gt;P15,1))))</f>
        <v>1</v>
      </c>
      <c r="Y15" s="304" t="s">
        <v>10</v>
      </c>
      <c r="Z15" s="304" t="s">
        <v>10</v>
      </c>
      <c r="AA15" s="305">
        <f>IF(P18="N",0,IF(N18=P18,1,IF(N18&lt;P18,3,IF(N18&gt;P18,1))))</f>
        <v>1</v>
      </c>
      <c r="AB15" s="304" t="s">
        <v>10</v>
      </c>
      <c r="AC15" s="305">
        <f>IF(P20="N",0,IF(N20=P20,1,IF(N20&lt;P20,3,IF(N20&gt;P20,1))))</f>
        <v>1</v>
      </c>
      <c r="AD15" s="304" t="s">
        <v>10</v>
      </c>
      <c r="AE15" s="305">
        <f>IF(P22="N",0,IF(N22=P22,1,IF(N22&lt;P22,3,IF(N22&gt;P22,1))))</f>
        <v>1</v>
      </c>
      <c r="AF15" s="304" t="s">
        <v>10</v>
      </c>
      <c r="AG15" s="304" t="s">
        <v>10</v>
      </c>
      <c r="AH15" s="306" t="s">
        <v>10</v>
      </c>
      <c r="AI15" s="307">
        <f>SUM(N13,P15,P18,P20,P22)</f>
        <v>0</v>
      </c>
      <c r="AJ15" s="308">
        <f>SUM(P13,N15,N18,N20,N22)</f>
        <v>105</v>
      </c>
      <c r="AK15" s="309">
        <f t="shared" si="0"/>
        <v>-105</v>
      </c>
      <c r="AL15" s="310">
        <f t="shared" si="1"/>
        <v>5</v>
      </c>
    </row>
    <row r="16" spans="2:38" ht="19.5" customHeight="1" thickBot="1" x14ac:dyDescent="0.3">
      <c r="B16" s="297">
        <v>6</v>
      </c>
      <c r="C16" s="559" t="str">
        <f>S11</f>
        <v>IC CAVALCANTI</v>
      </c>
      <c r="D16" s="559"/>
      <c r="E16" s="559"/>
      <c r="F16" s="559"/>
      <c r="G16" s="559"/>
      <c r="H16" s="298"/>
      <c r="I16" s="559" t="str">
        <f>S16</f>
        <v>LEONE XIII</v>
      </c>
      <c r="J16" s="559"/>
      <c r="K16" s="559"/>
      <c r="L16" s="559"/>
      <c r="M16" s="559"/>
      <c r="N16" s="299">
        <v>10</v>
      </c>
      <c r="O16" s="300" t="s">
        <v>10</v>
      </c>
      <c r="P16" s="299">
        <v>7</v>
      </c>
      <c r="Q16" s="287"/>
      <c r="R16" s="317" t="s">
        <v>16</v>
      </c>
      <c r="S16" s="318" t="s">
        <v>57</v>
      </c>
      <c r="T16" s="319" t="s">
        <v>10</v>
      </c>
      <c r="U16" s="320"/>
      <c r="V16" s="321">
        <f>IF(P13="N",0,IF(N13=P13,1,IF(N13&lt;P13,3,IF(N13&gt;P13,1))))</f>
        <v>3</v>
      </c>
      <c r="W16" s="322" t="s">
        <v>10</v>
      </c>
      <c r="X16" s="322" t="s">
        <v>10</v>
      </c>
      <c r="Y16" s="321">
        <f>IF(P16="N",0,IF(N16=P16,1,IF(N16&lt;P16,3,IF(N16&gt;P16,1))))</f>
        <v>1</v>
      </c>
      <c r="Z16" s="322" t="s">
        <v>10</v>
      </c>
      <c r="AA16" s="322" t="s">
        <v>10</v>
      </c>
      <c r="AB16" s="322" t="s">
        <v>10</v>
      </c>
      <c r="AC16" s="322" t="s">
        <v>10</v>
      </c>
      <c r="AD16" s="321">
        <f>IF(P21="N",0,IF(N21=P21,1,IF(N21&lt;P21,3,IF(N21&gt;P21,1))))</f>
        <v>3</v>
      </c>
      <c r="AE16" s="322" t="s">
        <v>10</v>
      </c>
      <c r="AF16" s="321">
        <f>IF(P23="N",0,IF(N23=P23,1,IF(N23&lt;P23,3,IF(N23&gt;Z14,1))))</f>
        <v>1</v>
      </c>
      <c r="AG16" s="322" t="s">
        <v>10</v>
      </c>
      <c r="AH16" s="323">
        <f>IF(P25="N",0,IF(N25=P25,1,IF(N25&lt;P25,3,IF(N25&gt;P25,1))))</f>
        <v>3</v>
      </c>
      <c r="AI16" s="324">
        <f>SUM(P13,P16,P21,P23,P25)</f>
        <v>49</v>
      </c>
      <c r="AJ16" s="325">
        <f>SUM(N13,N16,N21,N23,N25)</f>
        <v>24</v>
      </c>
      <c r="AK16" s="326">
        <f t="shared" si="0"/>
        <v>25</v>
      </c>
      <c r="AL16" s="310">
        <f t="shared" si="1"/>
        <v>11</v>
      </c>
    </row>
    <row r="17" spans="1:51" ht="19.5" customHeight="1" x14ac:dyDescent="0.3">
      <c r="B17" s="311">
        <v>7</v>
      </c>
      <c r="C17" s="561" t="str">
        <f>S12</f>
        <v>IC FRISI MELEGNANO</v>
      </c>
      <c r="D17" s="561"/>
      <c r="E17" s="561"/>
      <c r="F17" s="561"/>
      <c r="G17" s="561"/>
      <c r="H17" s="312"/>
      <c r="I17" s="561" t="str">
        <f>S14</f>
        <v>IC UNGARETTI MELZO</v>
      </c>
      <c r="J17" s="561"/>
      <c r="K17" s="561"/>
      <c r="L17" s="561"/>
      <c r="M17" s="561"/>
      <c r="N17" s="313">
        <v>18</v>
      </c>
      <c r="O17" s="314" t="s">
        <v>10</v>
      </c>
      <c r="P17" s="313">
        <v>2</v>
      </c>
      <c r="Q17" s="287"/>
      <c r="R17" s="564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566"/>
    </row>
    <row r="18" spans="1:51" ht="19.5" customHeight="1" x14ac:dyDescent="0.3">
      <c r="B18" s="297">
        <v>8</v>
      </c>
      <c r="C18" s="559" t="str">
        <f>S13</f>
        <v>IC GOBETTI</v>
      </c>
      <c r="D18" s="559"/>
      <c r="E18" s="559"/>
      <c r="F18" s="559"/>
      <c r="G18" s="559"/>
      <c r="H18" s="298"/>
      <c r="I18" s="559" t="str">
        <f>S15</f>
        <v>IC MANZONI</v>
      </c>
      <c r="J18" s="559"/>
      <c r="K18" s="559"/>
      <c r="L18" s="559"/>
      <c r="M18" s="559"/>
      <c r="N18" s="299">
        <v>21</v>
      </c>
      <c r="O18" s="300" t="s">
        <v>10</v>
      </c>
      <c r="P18" s="299">
        <v>0</v>
      </c>
      <c r="Q18" s="287"/>
      <c r="R18" s="564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  <c r="AD18" s="565"/>
      <c r="AE18" s="565"/>
      <c r="AF18" s="565"/>
      <c r="AG18" s="565"/>
      <c r="AH18" s="565"/>
      <c r="AI18" s="565"/>
      <c r="AJ18" s="565"/>
      <c r="AK18" s="565"/>
      <c r="AL18" s="566"/>
    </row>
    <row r="19" spans="1:51" ht="19.5" customHeight="1" x14ac:dyDescent="0.3">
      <c r="B19" s="311">
        <v>9</v>
      </c>
      <c r="C19" s="563" t="str">
        <f>S11</f>
        <v>IC CAVALCANTI</v>
      </c>
      <c r="D19" s="561"/>
      <c r="E19" s="561"/>
      <c r="F19" s="561"/>
      <c r="G19" s="561"/>
      <c r="H19" s="312"/>
      <c r="I19" s="561" t="str">
        <f>S14</f>
        <v>IC UNGARETTI MELZO</v>
      </c>
      <c r="J19" s="561"/>
      <c r="K19" s="561"/>
      <c r="L19" s="561"/>
      <c r="M19" s="561"/>
      <c r="N19" s="313">
        <v>13</v>
      </c>
      <c r="O19" s="314" t="s">
        <v>10</v>
      </c>
      <c r="P19" s="313">
        <v>4</v>
      </c>
      <c r="Q19" s="287"/>
      <c r="R19" s="564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5"/>
      <c r="AF19" s="565"/>
      <c r="AG19" s="565"/>
      <c r="AH19" s="565"/>
      <c r="AI19" s="565"/>
      <c r="AJ19" s="565"/>
      <c r="AK19" s="565"/>
      <c r="AL19" s="566"/>
    </row>
    <row r="20" spans="1:51" ht="19.5" customHeight="1" x14ac:dyDescent="0.3">
      <c r="B20" s="297">
        <v>10</v>
      </c>
      <c r="C20" s="559" t="str">
        <f>S12</f>
        <v>IC FRISI MELEGNANO</v>
      </c>
      <c r="D20" s="559"/>
      <c r="E20" s="559"/>
      <c r="F20" s="559"/>
      <c r="G20" s="559"/>
      <c r="H20" s="298"/>
      <c r="I20" s="559" t="str">
        <f>S15</f>
        <v>IC MANZONI</v>
      </c>
      <c r="J20" s="559"/>
      <c r="K20" s="559"/>
      <c r="L20" s="559"/>
      <c r="M20" s="559"/>
      <c r="N20" s="299">
        <v>21</v>
      </c>
      <c r="O20" s="300" t="s">
        <v>10</v>
      </c>
      <c r="P20" s="299">
        <v>0</v>
      </c>
      <c r="Q20" s="287"/>
      <c r="R20" s="564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6"/>
    </row>
    <row r="21" spans="1:51" ht="19.5" customHeight="1" x14ac:dyDescent="0.3">
      <c r="B21" s="311">
        <v>11</v>
      </c>
      <c r="C21" s="561" t="str">
        <f>S13</f>
        <v>IC GOBETTI</v>
      </c>
      <c r="D21" s="561"/>
      <c r="E21" s="561"/>
      <c r="F21" s="561"/>
      <c r="G21" s="561"/>
      <c r="H21" s="312"/>
      <c r="I21" s="561" t="str">
        <f>S16</f>
        <v>LEONE XIII</v>
      </c>
      <c r="J21" s="561"/>
      <c r="K21" s="561"/>
      <c r="L21" s="561"/>
      <c r="M21" s="561"/>
      <c r="N21" s="313">
        <v>2</v>
      </c>
      <c r="O21" s="314" t="s">
        <v>10</v>
      </c>
      <c r="P21" s="313">
        <v>8</v>
      </c>
      <c r="Q21" s="287"/>
      <c r="R21" s="564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565"/>
      <c r="AK21" s="565"/>
      <c r="AL21" s="566"/>
    </row>
    <row r="22" spans="1:51" ht="19.5" customHeight="1" x14ac:dyDescent="0.3">
      <c r="B22" s="297">
        <v>12</v>
      </c>
      <c r="C22" s="559" t="str">
        <f>S11</f>
        <v>IC CAVALCANTI</v>
      </c>
      <c r="D22" s="559"/>
      <c r="E22" s="559"/>
      <c r="F22" s="559"/>
      <c r="G22" s="559"/>
      <c r="H22" s="298"/>
      <c r="I22" s="559" t="str">
        <f>S15</f>
        <v>IC MANZONI</v>
      </c>
      <c r="J22" s="559"/>
      <c r="K22" s="559"/>
      <c r="L22" s="559"/>
      <c r="M22" s="559"/>
      <c r="N22" s="299">
        <v>21</v>
      </c>
      <c r="O22" s="300" t="s">
        <v>10</v>
      </c>
      <c r="P22" s="299">
        <v>0</v>
      </c>
      <c r="Q22" s="287"/>
      <c r="R22" s="564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6"/>
    </row>
    <row r="23" spans="1:51" ht="19.5" customHeight="1" x14ac:dyDescent="0.3">
      <c r="B23" s="311">
        <v>13</v>
      </c>
      <c r="C23" s="561" t="str">
        <f>S12</f>
        <v>IC FRISI MELEGNANO</v>
      </c>
      <c r="D23" s="561"/>
      <c r="E23" s="561"/>
      <c r="F23" s="561"/>
      <c r="G23" s="561"/>
      <c r="H23" s="312"/>
      <c r="I23" s="561" t="str">
        <f>S16</f>
        <v>LEONE XIII</v>
      </c>
      <c r="J23" s="561"/>
      <c r="K23" s="561"/>
      <c r="L23" s="561"/>
      <c r="M23" s="561"/>
      <c r="N23" s="313">
        <v>9</v>
      </c>
      <c r="O23" s="300" t="s">
        <v>10</v>
      </c>
      <c r="P23" s="313">
        <v>4</v>
      </c>
      <c r="Q23" s="287"/>
      <c r="R23" s="564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6"/>
    </row>
    <row r="24" spans="1:51" ht="19.5" customHeight="1" x14ac:dyDescent="0.3">
      <c r="B24" s="297">
        <v>14</v>
      </c>
      <c r="C24" s="559" t="str">
        <f>S11</f>
        <v>IC CAVALCANTI</v>
      </c>
      <c r="D24" s="559"/>
      <c r="E24" s="559"/>
      <c r="F24" s="559"/>
      <c r="G24" s="559"/>
      <c r="H24" s="298"/>
      <c r="I24" s="559" t="str">
        <f>S13</f>
        <v>IC GOBETTI</v>
      </c>
      <c r="J24" s="559"/>
      <c r="K24" s="559"/>
      <c r="L24" s="559"/>
      <c r="M24" s="559"/>
      <c r="N24" s="299">
        <v>10</v>
      </c>
      <c r="O24" s="314" t="s">
        <v>10</v>
      </c>
      <c r="P24" s="299">
        <v>1</v>
      </c>
      <c r="Q24" s="287"/>
      <c r="R24" s="564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6"/>
    </row>
    <row r="25" spans="1:51" ht="19.5" customHeight="1" thickBot="1" x14ac:dyDescent="0.35">
      <c r="B25" s="327">
        <v>15</v>
      </c>
      <c r="C25" s="570" t="str">
        <f>S14</f>
        <v>IC UNGARETTI MELZO</v>
      </c>
      <c r="D25" s="570"/>
      <c r="E25" s="570"/>
      <c r="F25" s="570"/>
      <c r="G25" s="570"/>
      <c r="H25" s="328"/>
      <c r="I25" s="570" t="str">
        <f>S16</f>
        <v>LEONE XIII</v>
      </c>
      <c r="J25" s="570"/>
      <c r="K25" s="570"/>
      <c r="L25" s="570"/>
      <c r="M25" s="570"/>
      <c r="N25" s="329">
        <v>3</v>
      </c>
      <c r="O25" s="330" t="s">
        <v>10</v>
      </c>
      <c r="P25" s="329">
        <v>9</v>
      </c>
      <c r="Q25" s="331"/>
      <c r="R25" s="567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9"/>
    </row>
    <row r="26" spans="1:51" ht="16.5" customHeight="1" thickBot="1" x14ac:dyDescent="0.3">
      <c r="S26" s="64"/>
    </row>
    <row r="27" spans="1:51" ht="22.5" customHeight="1" thickBot="1" x14ac:dyDescent="0.3">
      <c r="B27" s="572" t="s">
        <v>81</v>
      </c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4"/>
    </row>
    <row r="28" spans="1:51" ht="22.5" customHeight="1" thickBot="1" x14ac:dyDescent="0.35">
      <c r="A28" s="4"/>
      <c r="B28" s="575" t="s">
        <v>68</v>
      </c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3"/>
      <c r="R28" s="333"/>
      <c r="S28" s="334"/>
      <c r="T28" s="577" t="s">
        <v>69</v>
      </c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9"/>
      <c r="AV28" s="577" t="s">
        <v>0</v>
      </c>
      <c r="AW28" s="578"/>
      <c r="AX28" s="578"/>
      <c r="AY28" s="579"/>
    </row>
    <row r="29" spans="1:51" ht="22.5" customHeight="1" thickBot="1" x14ac:dyDescent="0.35">
      <c r="A29" s="8"/>
      <c r="B29" s="576"/>
      <c r="C29" s="571" t="s">
        <v>2</v>
      </c>
      <c r="D29" s="571"/>
      <c r="E29" s="571"/>
      <c r="F29" s="571"/>
      <c r="G29" s="571"/>
      <c r="H29" s="335" t="s">
        <v>3</v>
      </c>
      <c r="I29" s="571" t="s">
        <v>2</v>
      </c>
      <c r="J29" s="571"/>
      <c r="K29" s="571"/>
      <c r="L29" s="571"/>
      <c r="M29" s="571"/>
      <c r="N29" s="571" t="s">
        <v>4</v>
      </c>
      <c r="O29" s="571"/>
      <c r="P29" s="571"/>
      <c r="Q29" s="336"/>
      <c r="R29" s="335"/>
      <c r="S29" s="335" t="s">
        <v>70</v>
      </c>
      <c r="T29" s="337">
        <v>1</v>
      </c>
      <c r="U29" s="337">
        <v>2</v>
      </c>
      <c r="V29" s="337">
        <v>3</v>
      </c>
      <c r="W29" s="337">
        <v>4</v>
      </c>
      <c r="X29" s="337">
        <v>5</v>
      </c>
      <c r="Y29" s="337">
        <v>6</v>
      </c>
      <c r="Z29" s="337">
        <v>7</v>
      </c>
      <c r="AA29" s="337">
        <v>8</v>
      </c>
      <c r="AB29" s="337">
        <v>9</v>
      </c>
      <c r="AC29" s="337">
        <v>10</v>
      </c>
      <c r="AD29" s="337">
        <v>11</v>
      </c>
      <c r="AE29" s="337">
        <v>12</v>
      </c>
      <c r="AF29" s="337">
        <v>13</v>
      </c>
      <c r="AG29" s="337">
        <v>14</v>
      </c>
      <c r="AH29" s="337">
        <v>15</v>
      </c>
      <c r="AI29" s="337">
        <v>16</v>
      </c>
      <c r="AJ29" s="337">
        <v>17</v>
      </c>
      <c r="AK29" s="337">
        <v>18</v>
      </c>
      <c r="AL29" s="337">
        <v>19</v>
      </c>
      <c r="AM29" s="337">
        <v>20</v>
      </c>
      <c r="AN29" s="337">
        <v>21</v>
      </c>
      <c r="AO29" s="337">
        <v>22</v>
      </c>
      <c r="AP29" s="337">
        <v>23</v>
      </c>
      <c r="AQ29" s="337">
        <v>24</v>
      </c>
      <c r="AR29" s="337">
        <v>25</v>
      </c>
      <c r="AS29" s="337">
        <v>26</v>
      </c>
      <c r="AT29" s="337">
        <v>27</v>
      </c>
      <c r="AU29" s="337">
        <v>28</v>
      </c>
      <c r="AV29" s="337" t="s">
        <v>6</v>
      </c>
      <c r="AW29" s="337" t="s">
        <v>7</v>
      </c>
      <c r="AX29" s="337" t="s">
        <v>8</v>
      </c>
      <c r="AY29" s="337" t="s">
        <v>71</v>
      </c>
    </row>
    <row r="30" spans="1:51" ht="22.5" customHeight="1" x14ac:dyDescent="0.25">
      <c r="B30" s="338">
        <v>1</v>
      </c>
      <c r="C30" s="584" t="str">
        <f>S30</f>
        <v>VIRGILIO DE ANDRE</v>
      </c>
      <c r="D30" s="584"/>
      <c r="E30" s="584"/>
      <c r="F30" s="584"/>
      <c r="G30" s="585"/>
      <c r="H30" s="339"/>
      <c r="I30" s="586" t="str">
        <f>S31</f>
        <v>DANTE ALIGHIERI SESTO</v>
      </c>
      <c r="J30" s="584"/>
      <c r="K30" s="584"/>
      <c r="L30" s="584"/>
      <c r="M30" s="584"/>
      <c r="N30" s="340">
        <v>6</v>
      </c>
      <c r="O30" s="341" t="s">
        <v>10</v>
      </c>
      <c r="P30" s="342">
        <v>1</v>
      </c>
      <c r="Q30" s="343"/>
      <c r="R30" s="344" t="s">
        <v>11</v>
      </c>
      <c r="S30" s="420" t="s">
        <v>58</v>
      </c>
      <c r="T30" s="345">
        <f>IF(N30="N",0,IF(N30=P30,1,IF(N30&gt;P30,3,IF(N30&lt;P30,1))))</f>
        <v>3</v>
      </c>
      <c r="U30" s="341" t="s">
        <v>10</v>
      </c>
      <c r="V30" s="341" t="s">
        <v>10</v>
      </c>
      <c r="W30" s="341" t="s">
        <v>10</v>
      </c>
      <c r="X30" s="346">
        <f>IF(N34="N",0,IF(N34=P34,1,IF(N34&gt;P34,3,IF(N34&lt;P34,1))))</f>
        <v>3</v>
      </c>
      <c r="Y30" s="341" t="s">
        <v>10</v>
      </c>
      <c r="Z30" s="341" t="s">
        <v>10</v>
      </c>
      <c r="AA30" s="341" t="s">
        <v>10</v>
      </c>
      <c r="AB30" s="346">
        <f>IF(N38="N",0,IF(N38=P38,1,IF(N38&gt;P38,3,IF(N38&lt;P38,1))))</f>
        <v>3</v>
      </c>
      <c r="AC30" s="341" t="s">
        <v>10</v>
      </c>
      <c r="AD30" s="341" t="s">
        <v>10</v>
      </c>
      <c r="AE30" s="341" t="s">
        <v>10</v>
      </c>
      <c r="AF30" s="341" t="s">
        <v>10</v>
      </c>
      <c r="AG30" s="346">
        <f>IF(N43="N",0,IF(N43=P43,1,IF(N43&gt;P43,3,IF(N43&lt;P43,1))))</f>
        <v>3</v>
      </c>
      <c r="AH30" s="341" t="s">
        <v>10</v>
      </c>
      <c r="AI30" s="341" t="s">
        <v>10</v>
      </c>
      <c r="AJ30" s="341" t="s">
        <v>10</v>
      </c>
      <c r="AK30" s="346">
        <f>IF(N47="N",0,IF(N47=P47,1,IF(N47&gt;P47,3,IF(N47&lt;P47,1))))</f>
        <v>3</v>
      </c>
      <c r="AL30" s="341" t="s">
        <v>10</v>
      </c>
      <c r="AM30" s="346">
        <f>IF(N49="N",0,IF(N49=P49,1,IF(N49&gt;P49,3,IF(N49&lt;P49,))))</f>
        <v>3</v>
      </c>
      <c r="AN30" s="341" t="s">
        <v>10</v>
      </c>
      <c r="AO30" s="341" t="s">
        <v>10</v>
      </c>
      <c r="AP30" s="346">
        <f>IF(N52="N",0,IF(N52=P52,1,IF(N52&gt;P52,3,IF(N52&lt;P52,1))))</f>
        <v>3</v>
      </c>
      <c r="AQ30" s="341" t="s">
        <v>10</v>
      </c>
      <c r="AR30" s="341" t="s">
        <v>10</v>
      </c>
      <c r="AS30" s="346">
        <f>IF(N55="N",0,IF(N55=P55,1,IF(N55&gt;P55,3,IF(N55&lt;P55,1))))</f>
        <v>3</v>
      </c>
      <c r="AT30" s="341" t="s">
        <v>10</v>
      </c>
      <c r="AU30" s="347" t="s">
        <v>10</v>
      </c>
      <c r="AV30" s="348">
        <f>SUM(N30,N34,N38,N43,N47,N49,N52,N55)</f>
        <v>113</v>
      </c>
      <c r="AW30" s="349">
        <f>SUM(P30,P34,P38,P43,P47,P49,P52,P55)</f>
        <v>9</v>
      </c>
      <c r="AX30" s="350">
        <f t="shared" ref="AX30:AX35" si="2">SUM(AV30,-AW30)</f>
        <v>104</v>
      </c>
      <c r="AY30" s="351">
        <f>SUM(T30:AP30)</f>
        <v>21</v>
      </c>
    </row>
    <row r="31" spans="1:51" ht="22.5" customHeight="1" x14ac:dyDescent="0.25">
      <c r="B31" s="352">
        <v>2</v>
      </c>
      <c r="C31" s="580" t="str">
        <f>S32</f>
        <v>COLLEGIO SAN CARLO</v>
      </c>
      <c r="D31" s="580"/>
      <c r="E31" s="580"/>
      <c r="F31" s="580"/>
      <c r="G31" s="581"/>
      <c r="H31" s="353"/>
      <c r="I31" s="583" t="str">
        <f>S33</f>
        <v>IC COPERNICO CORSICO</v>
      </c>
      <c r="J31" s="580"/>
      <c r="K31" s="580"/>
      <c r="L31" s="580"/>
      <c r="M31" s="580"/>
      <c r="N31" s="354">
        <v>6</v>
      </c>
      <c r="O31" s="355" t="s">
        <v>10</v>
      </c>
      <c r="P31" s="356">
        <v>1</v>
      </c>
      <c r="Q31" s="343"/>
      <c r="R31" s="357" t="s">
        <v>12</v>
      </c>
      <c r="S31" s="358" t="s">
        <v>60</v>
      </c>
      <c r="T31" s="359">
        <f>IF(P30="N",0,IF(N30=P30,1,IF(N30&lt;P30,3,IF(N30&gt;P30,1))))</f>
        <v>1</v>
      </c>
      <c r="U31" s="355" t="s">
        <v>10</v>
      </c>
      <c r="V31" s="355" t="s">
        <v>10</v>
      </c>
      <c r="W31" s="355" t="s">
        <v>10</v>
      </c>
      <c r="X31" s="355" t="s">
        <v>10</v>
      </c>
      <c r="Y31" s="360">
        <f>IF(N35="N",0,IF(N35=P35,1,IF(N35&gt;P35,3,IF(N35&lt;P35,1))))</f>
        <v>3</v>
      </c>
      <c r="Z31" s="355" t="s">
        <v>10</v>
      </c>
      <c r="AA31" s="355" t="s">
        <v>10</v>
      </c>
      <c r="AB31" s="355" t="s">
        <v>10</v>
      </c>
      <c r="AC31" s="360">
        <f>IF(N39="N",0,IF(N39=P39,1,IF(N39&gt;P39,3,IF(N39&lt;P39,1))))</f>
        <v>1</v>
      </c>
      <c r="AD31" s="355" t="s">
        <v>10</v>
      </c>
      <c r="AE31" s="355" t="s">
        <v>10</v>
      </c>
      <c r="AF31" s="355" t="s">
        <v>10</v>
      </c>
      <c r="AG31" s="355" t="s">
        <v>10</v>
      </c>
      <c r="AH31" s="360">
        <f>IF(N44="N",0,IF(N44=P44,1,IF(N44&gt;P44,3,IF(N44&lt;P44,1))))</f>
        <v>3</v>
      </c>
      <c r="AI31" s="355" t="s">
        <v>10</v>
      </c>
      <c r="AJ31" s="355" t="s">
        <v>10</v>
      </c>
      <c r="AK31" s="355" t="s">
        <v>10</v>
      </c>
      <c r="AL31" s="360">
        <f>IF(N48="N",0,IF(N48=P48,1,IF(N48&gt;P48,3,IF(N48&lt;P48,1))))</f>
        <v>3</v>
      </c>
      <c r="AM31" s="355" t="s">
        <v>10</v>
      </c>
      <c r="AN31" s="355" t="s">
        <v>10</v>
      </c>
      <c r="AO31" s="360">
        <f>IF(N51="N",0,IF(N51=P51,1,IF(N51&gt;P51,3,IF(N51&lt;P51,1))))</f>
        <v>3</v>
      </c>
      <c r="AP31" s="355" t="s">
        <v>10</v>
      </c>
      <c r="AQ31" s="355" t="s">
        <v>10</v>
      </c>
      <c r="AR31" s="355" t="s">
        <v>10</v>
      </c>
      <c r="AS31" s="355" t="s">
        <v>10</v>
      </c>
      <c r="AT31" s="360">
        <f>IF(N56="N",0,IF(N56=P56,1,IF(N56&gt;P56,3,IF(N56&lt;P56,1))))</f>
        <v>3</v>
      </c>
      <c r="AU31" s="361" t="s">
        <v>10</v>
      </c>
      <c r="AV31" s="362">
        <f>SUM(P30,N35,N39,N44,N48,N51,N56)</f>
        <v>90</v>
      </c>
      <c r="AW31" s="363">
        <f>SUM(N30,P35,P39,P44,P48,P51,P56)</f>
        <v>31</v>
      </c>
      <c r="AX31" s="364">
        <f t="shared" si="2"/>
        <v>59</v>
      </c>
      <c r="AY31" s="365">
        <f t="shared" ref="AY31:AY37" si="3">SUM(T31:AU31)</f>
        <v>17</v>
      </c>
    </row>
    <row r="32" spans="1:51" ht="22.5" customHeight="1" x14ac:dyDescent="0.25">
      <c r="B32" s="352">
        <v>3</v>
      </c>
      <c r="C32" s="587" t="str">
        <f>S34</f>
        <v>IC S AMBROGIO</v>
      </c>
      <c r="D32" s="580"/>
      <c r="E32" s="580"/>
      <c r="F32" s="580"/>
      <c r="G32" s="581"/>
      <c r="H32" s="366"/>
      <c r="I32" s="583" t="str">
        <f>S35</f>
        <v>IC HACK SAN DONATO</v>
      </c>
      <c r="J32" s="580"/>
      <c r="K32" s="580"/>
      <c r="L32" s="580"/>
      <c r="M32" s="580"/>
      <c r="N32" s="354">
        <v>21</v>
      </c>
      <c r="O32" s="355" t="s">
        <v>10</v>
      </c>
      <c r="P32" s="356">
        <v>0</v>
      </c>
      <c r="Q32" s="343"/>
      <c r="R32" s="367" t="s">
        <v>13</v>
      </c>
      <c r="S32" s="368" t="s">
        <v>61</v>
      </c>
      <c r="T32" s="369" t="s">
        <v>10</v>
      </c>
      <c r="U32" s="360">
        <f>IF(N31="N",0,IF(N31=P31,1,IF(N31&gt;P31,3,IF(N31&lt;P31,1))))</f>
        <v>3</v>
      </c>
      <c r="V32" s="355" t="s">
        <v>10</v>
      </c>
      <c r="W32" s="355" t="s">
        <v>10</v>
      </c>
      <c r="X32" s="355" t="s">
        <v>10</v>
      </c>
      <c r="Y32" s="355" t="s">
        <v>10</v>
      </c>
      <c r="Z32" s="360">
        <f>IF(N36="N",0,IF(N36=P36,1,IF(N36&gt;P36,3,IF(N36&lt;P36,1))))</f>
        <v>1</v>
      </c>
      <c r="AA32" s="355" t="s">
        <v>10</v>
      </c>
      <c r="AB32" s="355" t="s">
        <v>10</v>
      </c>
      <c r="AC32" s="355" t="s">
        <v>10</v>
      </c>
      <c r="AD32" s="360">
        <f>IF(N40="N",0,IF(N40=P40,1,IF(N40&gt;P40,3,IF(N40&lt;P40,1))))</f>
        <v>3</v>
      </c>
      <c r="AE32" s="355" t="s">
        <v>10</v>
      </c>
      <c r="AF32" s="355" t="s">
        <v>10</v>
      </c>
      <c r="AG32" s="355" t="s">
        <v>10</v>
      </c>
      <c r="AH32" s="360">
        <f>IF(P44="N",0,IF(N44=P44,1,IF(N44&lt;P44,3,IF(N44&gt;P44,1))))</f>
        <v>1</v>
      </c>
      <c r="AI32" s="355" t="s">
        <v>10</v>
      </c>
      <c r="AJ32" s="355" t="s">
        <v>10</v>
      </c>
      <c r="AK32" s="360">
        <f>IF(P47="N",0,IF(N47=P47,1,IF(N47&lt;P47,3,IF(N47&gt;P47,1))))</f>
        <v>1</v>
      </c>
      <c r="AL32" s="355" t="s">
        <v>10</v>
      </c>
      <c r="AM32" s="355" t="s">
        <v>10</v>
      </c>
      <c r="AN32" s="355" t="s">
        <v>10</v>
      </c>
      <c r="AO32" s="355" t="s">
        <v>10</v>
      </c>
      <c r="AP32" s="355" t="s">
        <v>10</v>
      </c>
      <c r="AQ32" s="360">
        <f>IF(N53="N",0,IF(N53=P53,1,IF(N53&gt;P53,3,IF(N53&lt;P53,1))))</f>
        <v>0</v>
      </c>
      <c r="AR32" s="355" t="s">
        <v>10</v>
      </c>
      <c r="AS32" s="355" t="s">
        <v>10</v>
      </c>
      <c r="AT32" s="355" t="s">
        <v>10</v>
      </c>
      <c r="AU32" s="361" t="s">
        <v>10</v>
      </c>
      <c r="AV32" s="370">
        <f>SUM(N31,N36,P47,N40,P44,N49,N53)</f>
        <v>51</v>
      </c>
      <c r="AW32" s="371">
        <f>SUM(P31,P36,N47,P40,N44,P49,P53)</f>
        <v>49</v>
      </c>
      <c r="AX32" s="372">
        <f t="shared" si="2"/>
        <v>2</v>
      </c>
      <c r="AY32" s="373">
        <f t="shared" si="3"/>
        <v>9</v>
      </c>
    </row>
    <row r="33" spans="2:51" ht="22.5" customHeight="1" x14ac:dyDescent="0.25">
      <c r="B33" s="352">
        <v>4</v>
      </c>
      <c r="C33" s="580" t="str">
        <f>S36</f>
        <v>IC LINNEO</v>
      </c>
      <c r="D33" s="580"/>
      <c r="E33" s="580"/>
      <c r="F33" s="580"/>
      <c r="G33" s="581"/>
      <c r="H33" s="353"/>
      <c r="I33" s="582" t="str">
        <f>S37</f>
        <v>IC ADA NEGRI MAGNAGO</v>
      </c>
      <c r="J33" s="580"/>
      <c r="K33" s="580"/>
      <c r="L33" s="580"/>
      <c r="M33" s="580"/>
      <c r="N33" s="354">
        <v>21</v>
      </c>
      <c r="O33" s="355" t="s">
        <v>10</v>
      </c>
      <c r="P33" s="356">
        <v>0</v>
      </c>
      <c r="Q33" s="343"/>
      <c r="R33" s="357" t="s">
        <v>14</v>
      </c>
      <c r="S33" s="358" t="s">
        <v>73</v>
      </c>
      <c r="T33" s="369" t="s">
        <v>10</v>
      </c>
      <c r="U33" s="360">
        <f>IF(P31="N",0,IF(N31=P31,1,IF(N31&lt;P31,3,IF(N31&gt;P31,1))))</f>
        <v>1</v>
      </c>
      <c r="V33" s="355" t="s">
        <v>10</v>
      </c>
      <c r="W33" s="355" t="s">
        <v>10</v>
      </c>
      <c r="X33" s="355" t="s">
        <v>10</v>
      </c>
      <c r="Y33" s="355" t="s">
        <v>10</v>
      </c>
      <c r="Z33" s="355" t="s">
        <v>10</v>
      </c>
      <c r="AA33" s="360">
        <f>IF(N37="N",0,IF(N37=P37,1,IF(N37&lt;P37,3,IF(N37&gt;P37,1))))</f>
        <v>1</v>
      </c>
      <c r="AB33" s="355" t="s">
        <v>10</v>
      </c>
      <c r="AC33" s="355" t="s">
        <v>10</v>
      </c>
      <c r="AD33" s="355" t="s">
        <v>10</v>
      </c>
      <c r="AE33" s="360">
        <f>IF(N41="N",0,IF(N41=P41,1,IF(N41&gt;P41,3,IF(N41&lt;P41,1))))</f>
        <v>1</v>
      </c>
      <c r="AF33" s="355" t="s">
        <v>10</v>
      </c>
      <c r="AG33" s="355" t="s">
        <v>10</v>
      </c>
      <c r="AH33" s="355" t="s">
        <v>10</v>
      </c>
      <c r="AI33" s="360">
        <f>IF(N45="N",0,IF(N45=P45,1,IF(N45&gt;P45,3,IF(N45&lt;P45,1))))</f>
        <v>1</v>
      </c>
      <c r="AJ33" s="355" t="s">
        <v>10</v>
      </c>
      <c r="AK33" s="355" t="s">
        <v>10</v>
      </c>
      <c r="AL33" s="360">
        <f>IF(P48="N",0,IF(N48=P48,1,IF(N48&lt;P48,3,IF(N48&gt;P48,1))))</f>
        <v>1</v>
      </c>
      <c r="AM33" s="355" t="s">
        <v>10</v>
      </c>
      <c r="AN33" s="355" t="s">
        <v>10</v>
      </c>
      <c r="AO33" s="355" t="s">
        <v>10</v>
      </c>
      <c r="AP33" s="360">
        <f>IF(P52="N",0,IF(N52=P52,1,IF(N52&lt;P52,3,IF(N52&gt;P52,1))))</f>
        <v>1</v>
      </c>
      <c r="AQ33" s="355" t="s">
        <v>10</v>
      </c>
      <c r="AR33" s="360">
        <f>IF(N54="N",0,IF(N54=P54,1,IF(N54&gt;P54,3,IF(N54&lt;P54,1))))</f>
        <v>3</v>
      </c>
      <c r="AS33" s="355" t="s">
        <v>10</v>
      </c>
      <c r="AT33" s="355" t="s">
        <v>10</v>
      </c>
      <c r="AU33" s="361" t="s">
        <v>10</v>
      </c>
      <c r="AV33" s="362">
        <f>SUM(P31,N37,N41,P48,N45,P52,N54)</f>
        <v>46</v>
      </c>
      <c r="AW33" s="363">
        <f>SUM(N31,P37,P41,P45,N48,N52,P54)</f>
        <v>58</v>
      </c>
      <c r="AX33" s="364">
        <f t="shared" si="2"/>
        <v>-12</v>
      </c>
      <c r="AY33" s="365">
        <f t="shared" si="3"/>
        <v>9</v>
      </c>
    </row>
    <row r="34" spans="2:51" ht="22.5" customHeight="1" x14ac:dyDescent="0.25">
      <c r="B34" s="352">
        <v>5</v>
      </c>
      <c r="C34" s="580" t="str">
        <f>S30</f>
        <v>VIRGILIO DE ANDRE</v>
      </c>
      <c r="D34" s="580"/>
      <c r="E34" s="580"/>
      <c r="F34" s="580"/>
      <c r="G34" s="581"/>
      <c r="H34" s="366"/>
      <c r="I34" s="583" t="str">
        <f>S34</f>
        <v>IC S AMBROGIO</v>
      </c>
      <c r="J34" s="580"/>
      <c r="K34" s="580"/>
      <c r="L34" s="580"/>
      <c r="M34" s="580"/>
      <c r="N34" s="354">
        <v>8</v>
      </c>
      <c r="O34" s="355" t="s">
        <v>10</v>
      </c>
      <c r="P34" s="356">
        <v>0</v>
      </c>
      <c r="Q34" s="343"/>
      <c r="R34" s="367" t="s">
        <v>15</v>
      </c>
      <c r="S34" s="368" t="s">
        <v>63</v>
      </c>
      <c r="T34" s="369" t="s">
        <v>10</v>
      </c>
      <c r="U34" s="355" t="s">
        <v>10</v>
      </c>
      <c r="V34" s="360">
        <f>IF(N32="N",0,IF(N32=P32,1,IF(N32&gt;P32,3,IF(N32&lt;P32,1))))</f>
        <v>3</v>
      </c>
      <c r="W34" s="355" t="s">
        <v>10</v>
      </c>
      <c r="X34" s="360">
        <f>IF(P34="N",0,IF(N34=P34,1,IF(N34&lt;P34,3,IF(N34&gt;P34,1))))</f>
        <v>1</v>
      </c>
      <c r="Y34" s="355" t="s">
        <v>10</v>
      </c>
      <c r="Z34" s="355" t="s">
        <v>10</v>
      </c>
      <c r="AA34" s="355" t="s">
        <v>10</v>
      </c>
      <c r="AB34" s="355" t="s">
        <v>10</v>
      </c>
      <c r="AC34" s="355" t="s">
        <v>10</v>
      </c>
      <c r="AD34" s="355" t="s">
        <v>10</v>
      </c>
      <c r="AE34" s="360">
        <f>IF(P41="N",0,IF(N41=P41,1,IF(N41&lt;P41,3,IF(N41&gt;P41,1))))</f>
        <v>3</v>
      </c>
      <c r="AF34" s="355" t="s">
        <v>10</v>
      </c>
      <c r="AG34" s="355" t="s">
        <v>10</v>
      </c>
      <c r="AH34" s="355" t="s">
        <v>10</v>
      </c>
      <c r="AI34" s="355" t="s">
        <v>10</v>
      </c>
      <c r="AJ34" s="360">
        <f>IF(N46="N",0,IF(N46=P46,1,IF(N46&gt;P46,3,IF(N46&lt;P46,1))))</f>
        <v>3</v>
      </c>
      <c r="AK34" s="355" t="s">
        <v>10</v>
      </c>
      <c r="AL34" s="355" t="s">
        <v>10</v>
      </c>
      <c r="AM34" s="355" t="s">
        <v>10</v>
      </c>
      <c r="AN34" s="360">
        <f>IF(N50="N",0,IF(N50=P50,1,IF(N50&gt;P50,3,IF(N50&lt;P50,1))))</f>
        <v>1</v>
      </c>
      <c r="AO34" s="355" t="s">
        <v>10</v>
      </c>
      <c r="AP34" s="355" t="s">
        <v>10</v>
      </c>
      <c r="AQ34" s="360">
        <f>IF(P53="N",0,IF(N53=P53,1,IF(N53&lt;P53,3,IF(N53&gt;P53,1))))</f>
        <v>0</v>
      </c>
      <c r="AR34" s="355" t="s">
        <v>10</v>
      </c>
      <c r="AS34" s="355" t="s">
        <v>10</v>
      </c>
      <c r="AT34" s="360">
        <f>IF(P56="N",0,IF(N56=P56,1,IF(N56&lt;P56,3,IF(N56&gt;P56,1))))</f>
        <v>1</v>
      </c>
      <c r="AU34" s="361" t="s">
        <v>10</v>
      </c>
      <c r="AV34" s="370">
        <f>SUM(N32,P34,N46,N50,P41,P53,P56)</f>
        <v>50</v>
      </c>
      <c r="AW34" s="371">
        <f>SUM(P32,N34,P50,P46,N41,N53,N56)</f>
        <v>34</v>
      </c>
      <c r="AX34" s="372">
        <f t="shared" si="2"/>
        <v>16</v>
      </c>
      <c r="AY34" s="365">
        <f t="shared" si="3"/>
        <v>12</v>
      </c>
    </row>
    <row r="35" spans="2:51" ht="22.5" customHeight="1" x14ac:dyDescent="0.25">
      <c r="B35" s="352">
        <v>6</v>
      </c>
      <c r="C35" s="580" t="str">
        <f>S31</f>
        <v>DANTE ALIGHIERI SESTO</v>
      </c>
      <c r="D35" s="580"/>
      <c r="E35" s="580"/>
      <c r="F35" s="580"/>
      <c r="G35" s="581"/>
      <c r="H35" s="353"/>
      <c r="I35" s="583" t="str">
        <f>S35</f>
        <v>IC HACK SAN DONATO</v>
      </c>
      <c r="J35" s="580"/>
      <c r="K35" s="580"/>
      <c r="L35" s="580"/>
      <c r="M35" s="580"/>
      <c r="N35" s="354">
        <v>21</v>
      </c>
      <c r="O35" s="355" t="s">
        <v>10</v>
      </c>
      <c r="P35" s="356">
        <v>0</v>
      </c>
      <c r="Q35" s="343"/>
      <c r="R35" s="357" t="s">
        <v>16</v>
      </c>
      <c r="S35" s="358" t="s">
        <v>74</v>
      </c>
      <c r="T35" s="369" t="s">
        <v>10</v>
      </c>
      <c r="U35" s="355" t="s">
        <v>10</v>
      </c>
      <c r="V35" s="360">
        <f>IF(P32="N",0,IF(N32=P32,1,IF(N32&lt;P32,3,IF(N32&gt;P32,1))))</f>
        <v>1</v>
      </c>
      <c r="W35" s="355" t="s">
        <v>10</v>
      </c>
      <c r="X35" s="355" t="s">
        <v>10</v>
      </c>
      <c r="Y35" s="360">
        <f>IF(P35="N",0,IF(N35=P35,1,IF(N35&lt;P35,3,IF(N35&gt;P35,1))))</f>
        <v>1</v>
      </c>
      <c r="Z35" s="355" t="s">
        <v>10</v>
      </c>
      <c r="AA35" s="355" t="s">
        <v>10</v>
      </c>
      <c r="AB35" s="360">
        <f>IF(P38="N",0,IF(N38=P38,1,IF(N38&lt;P38,3,IF(N38&gt;P38,1))))</f>
        <v>1</v>
      </c>
      <c r="AC35" s="355" t="s">
        <v>10</v>
      </c>
      <c r="AD35" s="355" t="s">
        <v>10</v>
      </c>
      <c r="AE35" s="355" t="s">
        <v>10</v>
      </c>
      <c r="AF35" s="360">
        <f>IF(N42="N",0,IF(N42=P42,1,IF(N42&gt;P42,3,IF(N42&lt;P42,1))))</f>
        <v>1</v>
      </c>
      <c r="AG35" s="355" t="s">
        <v>10</v>
      </c>
      <c r="AH35" s="355" t="s">
        <v>10</v>
      </c>
      <c r="AI35" s="355" t="s">
        <v>10</v>
      </c>
      <c r="AJ35" s="355" t="s">
        <v>10</v>
      </c>
      <c r="AK35" s="355" t="s">
        <v>10</v>
      </c>
      <c r="AL35" s="355" t="s">
        <v>10</v>
      </c>
      <c r="AM35" s="360">
        <f>IF(P49="N",0,IF(N49=P49,1,IF(N49&lt;P49,3,IF(N49&gt;P49,1))))</f>
        <v>1</v>
      </c>
      <c r="AN35" s="355" t="s">
        <v>10</v>
      </c>
      <c r="AO35" s="355" t="s">
        <v>10</v>
      </c>
      <c r="AP35" s="355" t="s">
        <v>10</v>
      </c>
      <c r="AQ35" s="355" t="s">
        <v>10</v>
      </c>
      <c r="AR35" s="360">
        <f>IF(P54="N",0,IF(N54=P54,1,IF(N54&lt;P54,3,IF(N54&gt;P54,1))))</f>
        <v>1</v>
      </c>
      <c r="AS35" s="355" t="s">
        <v>10</v>
      </c>
      <c r="AT35" s="355" t="s">
        <v>10</v>
      </c>
      <c r="AU35" s="374">
        <f>IF(N57="N",0,IF(N57=P57,1,IF(N57&gt;P57,3,IF(N57&lt;P57,1))))</f>
        <v>1</v>
      </c>
      <c r="AV35" s="362">
        <f>SUM(P32,P35,P38,N42,P49,P54,N57)</f>
        <v>0</v>
      </c>
      <c r="AW35" s="363">
        <f>SUM(N32,N35,N38,P42,N49,N54,P57)</f>
        <v>126</v>
      </c>
      <c r="AX35" s="364">
        <f t="shared" si="2"/>
        <v>-126</v>
      </c>
      <c r="AY35" s="365">
        <f t="shared" si="3"/>
        <v>7</v>
      </c>
    </row>
    <row r="36" spans="2:51" ht="22.5" customHeight="1" x14ac:dyDescent="0.25">
      <c r="B36" s="352">
        <v>7</v>
      </c>
      <c r="C36" s="580" t="str">
        <f>S32</f>
        <v>COLLEGIO SAN CARLO</v>
      </c>
      <c r="D36" s="580"/>
      <c r="E36" s="580"/>
      <c r="F36" s="580"/>
      <c r="G36" s="581"/>
      <c r="H36" s="366"/>
      <c r="I36" s="583" t="str">
        <f>S36</f>
        <v>IC LINNEO</v>
      </c>
      <c r="J36" s="580"/>
      <c r="K36" s="580"/>
      <c r="L36" s="580"/>
      <c r="M36" s="580"/>
      <c r="N36" s="354">
        <v>1</v>
      </c>
      <c r="O36" s="355" t="s">
        <v>10</v>
      </c>
      <c r="P36" s="356">
        <v>21</v>
      </c>
      <c r="Q36" s="343"/>
      <c r="R36" s="357" t="s">
        <v>17</v>
      </c>
      <c r="S36" s="421" t="s">
        <v>65</v>
      </c>
      <c r="T36" s="369" t="s">
        <v>10</v>
      </c>
      <c r="U36" s="355" t="s">
        <v>10</v>
      </c>
      <c r="V36" s="355" t="s">
        <v>10</v>
      </c>
      <c r="W36" s="360">
        <f>IF(N33="N",0,IF(N33=P33,1,IF(N33&gt;P33,3,IF(N33&lt;P33,1))))</f>
        <v>3</v>
      </c>
      <c r="X36" s="355" t="s">
        <v>10</v>
      </c>
      <c r="Y36" s="355" t="s">
        <v>10</v>
      </c>
      <c r="Z36" s="360">
        <f>IF(P36="N",0,IF(N36=P36,1,IF(N36&lt;P36,3,IF(N36&gt;P36,1))))</f>
        <v>3</v>
      </c>
      <c r="AA36" s="355" t="s">
        <v>10</v>
      </c>
      <c r="AB36" s="355" t="s">
        <v>10</v>
      </c>
      <c r="AC36" s="360">
        <f>IF(P39="N",0,IF(N39=P39,1,IF(N39&lt;P39,3,IF(N39&gt;P39,1))))</f>
        <v>3</v>
      </c>
      <c r="AD36" s="355" t="s">
        <v>10</v>
      </c>
      <c r="AE36" s="355" t="s">
        <v>10</v>
      </c>
      <c r="AF36" s="360">
        <f>IF(P42="N",0,IF(N42=P42,1,IF(N42&lt;P42,3,IF(N42&gt;P42,1))))</f>
        <v>3</v>
      </c>
      <c r="AG36" s="355" t="s">
        <v>10</v>
      </c>
      <c r="AH36" s="355" t="s">
        <v>10</v>
      </c>
      <c r="AI36" s="360">
        <f>IF(P45="N",0,IF(N45=P45,1,IF(N45&lt;P45,3,IF(N45&gt;P45,1))))</f>
        <v>3</v>
      </c>
      <c r="AJ36" s="355" t="s">
        <v>10</v>
      </c>
      <c r="AK36" s="355" t="s">
        <v>10</v>
      </c>
      <c r="AL36" s="355" t="s">
        <v>10</v>
      </c>
      <c r="AM36" s="355" t="s">
        <v>10</v>
      </c>
      <c r="AN36" s="360">
        <f>IF(P50="N",0,IF(N50=P50,1,IF(N50&lt;P50,3,IF(N50&gt;P50,1))))</f>
        <v>3</v>
      </c>
      <c r="AO36" s="355" t="s">
        <v>10</v>
      </c>
      <c r="AP36" s="355" t="s">
        <v>10</v>
      </c>
      <c r="AQ36" s="355" t="s">
        <v>10</v>
      </c>
      <c r="AR36" s="355" t="s">
        <v>10</v>
      </c>
      <c r="AS36" s="360">
        <f>IF(P55="N",0,IF(N55=P55,1,IF(N55&lt;P55,3,IF(N55&gt;P55,1))))</f>
        <v>1</v>
      </c>
      <c r="AT36" s="355" t="s">
        <v>10</v>
      </c>
      <c r="AU36" s="375" t="s">
        <v>10</v>
      </c>
      <c r="AV36" s="376">
        <f>SUM(N33,P36,P39,P42,P45,P50,P55)</f>
        <v>123</v>
      </c>
      <c r="AW36" s="363">
        <f>SUM(P33,N36,N39,N42,N45,N50,N55)</f>
        <v>19</v>
      </c>
      <c r="AX36" s="364">
        <f>SUM(AV36,-AW36)</f>
        <v>104</v>
      </c>
      <c r="AY36" s="365">
        <f t="shared" si="3"/>
        <v>19</v>
      </c>
    </row>
    <row r="37" spans="2:51" ht="22.5" customHeight="1" thickBot="1" x14ac:dyDescent="0.3">
      <c r="B37" s="352">
        <v>8</v>
      </c>
      <c r="C37" s="580" t="str">
        <f>S33</f>
        <v>IC COPERNICO CORSICO</v>
      </c>
      <c r="D37" s="580"/>
      <c r="E37" s="580"/>
      <c r="F37" s="580"/>
      <c r="G37" s="581"/>
      <c r="H37" s="353"/>
      <c r="I37" s="583" t="str">
        <f>S37</f>
        <v>IC ADA NEGRI MAGNAGO</v>
      </c>
      <c r="J37" s="580"/>
      <c r="K37" s="580"/>
      <c r="L37" s="580"/>
      <c r="M37" s="580"/>
      <c r="N37" s="354">
        <v>21</v>
      </c>
      <c r="O37" s="355" t="s">
        <v>10</v>
      </c>
      <c r="P37" s="356">
        <v>0</v>
      </c>
      <c r="Q37" s="343"/>
      <c r="R37" s="377" t="s">
        <v>18</v>
      </c>
      <c r="S37" s="378" t="s">
        <v>75</v>
      </c>
      <c r="T37" s="379" t="s">
        <v>10</v>
      </c>
      <c r="U37" s="380" t="s">
        <v>10</v>
      </c>
      <c r="V37" s="380" t="s">
        <v>10</v>
      </c>
      <c r="W37" s="381">
        <f>IF(P33="N",0,IF(N33=P33,1,IF(N33&lt;P33,3,IF(N33&gt;P33,1))))</f>
        <v>1</v>
      </c>
      <c r="X37" s="380" t="s">
        <v>10</v>
      </c>
      <c r="Y37" s="380" t="s">
        <v>10</v>
      </c>
      <c r="Z37" s="380" t="s">
        <v>10</v>
      </c>
      <c r="AA37" s="381">
        <f>IF(P37="N",0,IF(N37=P37,1,IF(N37&lt;P37,3,IF(N37&gt;P37,1))))</f>
        <v>1</v>
      </c>
      <c r="AB37" s="380" t="s">
        <v>10</v>
      </c>
      <c r="AC37" s="380" t="s">
        <v>10</v>
      </c>
      <c r="AD37" s="381">
        <f>IF(P40="N",0,IF(N40=P40,1,IF(N40&lt;P40,3,IF(N40&gt;P40,1))))</f>
        <v>1</v>
      </c>
      <c r="AE37" s="380" t="s">
        <v>10</v>
      </c>
      <c r="AF37" s="380" t="s">
        <v>10</v>
      </c>
      <c r="AG37" s="381">
        <f>IF(P43="N",0,IF(N43=P43,1,IF(N43&lt;P43,3,IF(N43&gt;P43,1))))</f>
        <v>1</v>
      </c>
      <c r="AH37" s="380" t="s">
        <v>10</v>
      </c>
      <c r="AI37" s="380" t="s">
        <v>10</v>
      </c>
      <c r="AJ37" s="381">
        <f>IF(P46="N",0,IF(N46=P46,1,IF(N46&lt;P46,3,IF(N46&gt;P46,1))))</f>
        <v>1</v>
      </c>
      <c r="AK37" s="380" t="s">
        <v>10</v>
      </c>
      <c r="AL37" s="380" t="s">
        <v>10</v>
      </c>
      <c r="AM37" s="380" t="s">
        <v>10</v>
      </c>
      <c r="AN37" s="380" t="s">
        <v>10</v>
      </c>
      <c r="AO37" s="381">
        <f>IF(P51="N",0,IF(N51=P51,1,IF(N51&lt;P51,3,IF(N51&gt;P51,1))))</f>
        <v>1</v>
      </c>
      <c r="AP37" s="380" t="s">
        <v>10</v>
      </c>
      <c r="AQ37" s="380" t="s">
        <v>10</v>
      </c>
      <c r="AR37" s="380" t="s">
        <v>10</v>
      </c>
      <c r="AS37" s="380" t="s">
        <v>10</v>
      </c>
      <c r="AT37" s="380" t="s">
        <v>10</v>
      </c>
      <c r="AU37" s="382">
        <f>IF(P57="N",0,IF(N57=P57,1,IF(N57&lt;P57,3,IF(N57&gt;P57,1))))</f>
        <v>1</v>
      </c>
      <c r="AV37" s="383">
        <f>SUM(P33,P37,P40,P43,P46,P51,P57)</f>
        <v>0</v>
      </c>
      <c r="AW37" s="384">
        <f>SUM(N33,N37,N40,N43,N46,N51,N57)</f>
        <v>126</v>
      </c>
      <c r="AX37" s="385">
        <f>SUM(AV37,-AW37)</f>
        <v>-126</v>
      </c>
      <c r="AY37" s="386">
        <f t="shared" si="3"/>
        <v>7</v>
      </c>
    </row>
    <row r="38" spans="2:51" ht="22.5" customHeight="1" x14ac:dyDescent="0.25">
      <c r="B38" s="352">
        <v>9</v>
      </c>
      <c r="C38" s="587" t="str">
        <f>S30</f>
        <v>VIRGILIO DE ANDRE</v>
      </c>
      <c r="D38" s="580"/>
      <c r="E38" s="580"/>
      <c r="F38" s="580"/>
      <c r="G38" s="581"/>
      <c r="H38" s="366"/>
      <c r="I38" s="583" t="str">
        <f>S35</f>
        <v>IC HACK SAN DONATO</v>
      </c>
      <c r="J38" s="580"/>
      <c r="K38" s="580"/>
      <c r="L38" s="580"/>
      <c r="M38" s="580"/>
      <c r="N38" s="354">
        <v>21</v>
      </c>
      <c r="O38" s="355" t="s">
        <v>10</v>
      </c>
      <c r="P38" s="356">
        <v>0</v>
      </c>
      <c r="Q38" s="343"/>
      <c r="R38" s="387"/>
      <c r="S38" s="388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388"/>
      <c r="AY38" s="390"/>
    </row>
    <row r="39" spans="2:51" ht="22.5" customHeight="1" x14ac:dyDescent="0.25">
      <c r="B39" s="352">
        <v>10</v>
      </c>
      <c r="C39" s="580" t="str">
        <f>S31</f>
        <v>DANTE ALIGHIERI SESTO</v>
      </c>
      <c r="D39" s="580"/>
      <c r="E39" s="580"/>
      <c r="F39" s="580"/>
      <c r="G39" s="581"/>
      <c r="H39" s="353"/>
      <c r="I39" s="583" t="str">
        <f>S36</f>
        <v>IC LINNEO</v>
      </c>
      <c r="J39" s="580"/>
      <c r="K39" s="580"/>
      <c r="L39" s="580"/>
      <c r="M39" s="580"/>
      <c r="N39" s="354">
        <v>8</v>
      </c>
      <c r="O39" s="355" t="s">
        <v>10</v>
      </c>
      <c r="P39" s="356">
        <v>16</v>
      </c>
      <c r="Q39" s="343"/>
      <c r="R39" s="391"/>
      <c r="S39" s="392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2"/>
      <c r="AY39" s="394"/>
    </row>
    <row r="40" spans="2:51" ht="22.5" customHeight="1" x14ac:dyDescent="0.25">
      <c r="B40" s="352">
        <v>11</v>
      </c>
      <c r="C40" s="580" t="str">
        <f>S32</f>
        <v>COLLEGIO SAN CARLO</v>
      </c>
      <c r="D40" s="580"/>
      <c r="E40" s="580"/>
      <c r="F40" s="580"/>
      <c r="G40" s="581"/>
      <c r="H40" s="366"/>
      <c r="I40" s="583" t="str">
        <f>S37</f>
        <v>IC ADA NEGRI MAGNAGO</v>
      </c>
      <c r="J40" s="580"/>
      <c r="K40" s="580"/>
      <c r="L40" s="580"/>
      <c r="M40" s="580"/>
      <c r="N40" s="354">
        <v>21</v>
      </c>
      <c r="O40" s="355" t="s">
        <v>10</v>
      </c>
      <c r="P40" s="356">
        <v>0</v>
      </c>
      <c r="Q40" s="343"/>
      <c r="R40" s="391"/>
      <c r="S40" s="392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2"/>
      <c r="AY40" s="394"/>
    </row>
    <row r="41" spans="2:51" ht="22.5" customHeight="1" x14ac:dyDescent="0.25">
      <c r="B41" s="352">
        <v>12</v>
      </c>
      <c r="C41" s="580" t="str">
        <f>S33</f>
        <v>IC COPERNICO CORSICO</v>
      </c>
      <c r="D41" s="580"/>
      <c r="E41" s="580"/>
      <c r="F41" s="580"/>
      <c r="G41" s="581"/>
      <c r="H41" s="353"/>
      <c r="I41" s="583" t="str">
        <f>S34</f>
        <v>IC S AMBROGIO</v>
      </c>
      <c r="J41" s="580"/>
      <c r="K41" s="580"/>
      <c r="L41" s="580"/>
      <c r="M41" s="580"/>
      <c r="N41" s="354">
        <v>0</v>
      </c>
      <c r="O41" s="355" t="s">
        <v>10</v>
      </c>
      <c r="P41" s="356">
        <v>4</v>
      </c>
      <c r="Q41" s="343"/>
      <c r="R41" s="391"/>
      <c r="S41" s="392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2"/>
      <c r="AY41" s="394"/>
    </row>
    <row r="42" spans="2:51" ht="22.5" customHeight="1" x14ac:dyDescent="0.25">
      <c r="B42" s="352">
        <v>13</v>
      </c>
      <c r="C42" s="580" t="str">
        <f>S35</f>
        <v>IC HACK SAN DONATO</v>
      </c>
      <c r="D42" s="580"/>
      <c r="E42" s="580"/>
      <c r="F42" s="580"/>
      <c r="G42" s="581"/>
      <c r="H42" s="366"/>
      <c r="I42" s="583" t="str">
        <f>S36</f>
        <v>IC LINNEO</v>
      </c>
      <c r="J42" s="580"/>
      <c r="K42" s="580"/>
      <c r="L42" s="580"/>
      <c r="M42" s="580"/>
      <c r="N42" s="354">
        <v>0</v>
      </c>
      <c r="O42" s="355" t="s">
        <v>10</v>
      </c>
      <c r="P42" s="356">
        <v>21</v>
      </c>
      <c r="Q42" s="343"/>
      <c r="R42" s="391"/>
      <c r="S42" s="392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2"/>
      <c r="AY42" s="394"/>
    </row>
    <row r="43" spans="2:51" ht="22.5" customHeight="1" x14ac:dyDescent="0.25">
      <c r="B43" s="352">
        <v>14</v>
      </c>
      <c r="C43" s="580" t="str">
        <f>S30</f>
        <v>VIRGILIO DE ANDRE</v>
      </c>
      <c r="D43" s="580"/>
      <c r="E43" s="580"/>
      <c r="F43" s="580"/>
      <c r="G43" s="581"/>
      <c r="H43" s="353"/>
      <c r="I43" s="583" t="str">
        <f>S37</f>
        <v>IC ADA NEGRI MAGNAGO</v>
      </c>
      <c r="J43" s="580"/>
      <c r="K43" s="580"/>
      <c r="L43" s="580"/>
      <c r="M43" s="580"/>
      <c r="N43" s="354">
        <v>21</v>
      </c>
      <c r="O43" s="355" t="s">
        <v>10</v>
      </c>
      <c r="P43" s="356">
        <v>0</v>
      </c>
      <c r="Q43" s="343"/>
      <c r="R43" s="391"/>
      <c r="S43" s="392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2"/>
      <c r="AY43" s="394"/>
    </row>
    <row r="44" spans="2:51" ht="22.5" customHeight="1" x14ac:dyDescent="0.25">
      <c r="B44" s="352">
        <v>15</v>
      </c>
      <c r="C44" s="580" t="str">
        <f>S31</f>
        <v>DANTE ALIGHIERI SESTO</v>
      </c>
      <c r="D44" s="580"/>
      <c r="E44" s="580"/>
      <c r="F44" s="580"/>
      <c r="G44" s="581"/>
      <c r="H44" s="353"/>
      <c r="I44" s="583" t="str">
        <f>S32</f>
        <v>COLLEGIO SAN CARLO</v>
      </c>
      <c r="J44" s="580"/>
      <c r="K44" s="580"/>
      <c r="L44" s="580"/>
      <c r="M44" s="580"/>
      <c r="N44" s="354">
        <v>17</v>
      </c>
      <c r="O44" s="355" t="s">
        <v>10</v>
      </c>
      <c r="P44" s="356">
        <v>2</v>
      </c>
      <c r="Q44" s="343"/>
      <c r="R44" s="391"/>
      <c r="S44" s="392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2"/>
      <c r="AY44" s="394"/>
    </row>
    <row r="45" spans="2:51" ht="22.5" customHeight="1" x14ac:dyDescent="0.25">
      <c r="B45" s="352">
        <v>16</v>
      </c>
      <c r="C45" s="580" t="str">
        <f>S33</f>
        <v>IC COPERNICO CORSICO</v>
      </c>
      <c r="D45" s="580"/>
      <c r="E45" s="580"/>
      <c r="F45" s="580"/>
      <c r="G45" s="581"/>
      <c r="H45" s="366"/>
      <c r="I45" s="583" t="str">
        <f>S36</f>
        <v>IC LINNEO</v>
      </c>
      <c r="J45" s="580"/>
      <c r="K45" s="580"/>
      <c r="L45" s="580"/>
      <c r="M45" s="580"/>
      <c r="N45" s="354">
        <v>0</v>
      </c>
      <c r="O45" s="355" t="s">
        <v>10</v>
      </c>
      <c r="P45" s="356">
        <v>22</v>
      </c>
      <c r="Q45" s="343"/>
      <c r="R45" s="391"/>
      <c r="S45" s="392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2"/>
      <c r="AY45" s="394"/>
    </row>
    <row r="46" spans="2:51" s="123" customFormat="1" ht="22.5" customHeight="1" x14ac:dyDescent="0.2">
      <c r="B46" s="352">
        <v>17</v>
      </c>
      <c r="C46" s="580" t="str">
        <f>S34</f>
        <v>IC S AMBROGIO</v>
      </c>
      <c r="D46" s="580"/>
      <c r="E46" s="580"/>
      <c r="F46" s="580"/>
      <c r="G46" s="581"/>
      <c r="H46" s="353"/>
      <c r="I46" s="583" t="str">
        <f>S37</f>
        <v>IC ADA NEGRI MAGNAGO</v>
      </c>
      <c r="J46" s="580"/>
      <c r="K46" s="580"/>
      <c r="L46" s="580"/>
      <c r="M46" s="580"/>
      <c r="N46" s="354">
        <v>21</v>
      </c>
      <c r="O46" s="355" t="s">
        <v>10</v>
      </c>
      <c r="P46" s="356">
        <v>0</v>
      </c>
      <c r="Q46" s="343"/>
      <c r="R46" s="391"/>
      <c r="S46" s="392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2"/>
      <c r="AY46" s="394"/>
    </row>
    <row r="47" spans="2:51" s="123" customFormat="1" ht="22.5" customHeight="1" x14ac:dyDescent="0.2">
      <c r="B47" s="352">
        <v>18</v>
      </c>
      <c r="C47" s="580" t="str">
        <f>S30</f>
        <v>VIRGILIO DE ANDRE</v>
      </c>
      <c r="D47" s="580"/>
      <c r="E47" s="580"/>
      <c r="F47" s="580"/>
      <c r="G47" s="581"/>
      <c r="H47" s="353"/>
      <c r="I47" s="583" t="str">
        <f>S32</f>
        <v>COLLEGIO SAN CARLO</v>
      </c>
      <c r="J47" s="580"/>
      <c r="K47" s="580"/>
      <c r="L47" s="580"/>
      <c r="M47" s="580"/>
      <c r="N47" s="354">
        <v>10</v>
      </c>
      <c r="O47" s="355" t="s">
        <v>10</v>
      </c>
      <c r="P47" s="356">
        <v>0</v>
      </c>
      <c r="Q47" s="343"/>
      <c r="R47" s="391"/>
      <c r="S47" s="392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2"/>
      <c r="AY47" s="394"/>
    </row>
    <row r="48" spans="2:51" s="123" customFormat="1" ht="22.5" customHeight="1" x14ac:dyDescent="0.2">
      <c r="B48" s="352">
        <v>19</v>
      </c>
      <c r="C48" s="580" t="str">
        <f>S31</f>
        <v>DANTE ALIGHIERI SESTO</v>
      </c>
      <c r="D48" s="580"/>
      <c r="E48" s="580"/>
      <c r="F48" s="580"/>
      <c r="G48" s="581"/>
      <c r="H48" s="366"/>
      <c r="I48" s="583" t="str">
        <f>S33</f>
        <v>IC COPERNICO CORSICO</v>
      </c>
      <c r="J48" s="580"/>
      <c r="K48" s="580"/>
      <c r="L48" s="580"/>
      <c r="M48" s="580"/>
      <c r="N48" s="354">
        <v>10</v>
      </c>
      <c r="O48" s="355" t="s">
        <v>10</v>
      </c>
      <c r="P48" s="356">
        <v>3</v>
      </c>
      <c r="Q48" s="343"/>
      <c r="R48" s="391"/>
      <c r="S48" s="392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2"/>
      <c r="AY48" s="394"/>
    </row>
    <row r="49" spans="2:51" s="123" customFormat="1" ht="22.5" customHeight="1" x14ac:dyDescent="0.2">
      <c r="B49" s="352">
        <v>20</v>
      </c>
      <c r="C49" s="580" t="str">
        <f>S32</f>
        <v>COLLEGIO SAN CARLO</v>
      </c>
      <c r="D49" s="580"/>
      <c r="E49" s="580"/>
      <c r="F49" s="580"/>
      <c r="G49" s="581"/>
      <c r="H49" s="353"/>
      <c r="I49" s="583" t="str">
        <f>S35</f>
        <v>IC HACK SAN DONATO</v>
      </c>
      <c r="J49" s="580"/>
      <c r="K49" s="580"/>
      <c r="L49" s="580"/>
      <c r="M49" s="580"/>
      <c r="N49" s="354">
        <v>21</v>
      </c>
      <c r="O49" s="355" t="s">
        <v>10</v>
      </c>
      <c r="P49" s="356">
        <v>0</v>
      </c>
      <c r="Q49" s="343"/>
      <c r="R49" s="391"/>
      <c r="S49" s="392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2"/>
      <c r="AY49" s="394"/>
    </row>
    <row r="50" spans="2:51" s="123" customFormat="1" ht="22.5" customHeight="1" x14ac:dyDescent="0.2">
      <c r="B50" s="352">
        <v>21</v>
      </c>
      <c r="C50" s="580" t="str">
        <f>S34</f>
        <v>IC S AMBROGIO</v>
      </c>
      <c r="D50" s="580"/>
      <c r="E50" s="580"/>
      <c r="F50" s="580"/>
      <c r="G50" s="581"/>
      <c r="H50" s="353"/>
      <c r="I50" s="583" t="str">
        <f>S36</f>
        <v>IC LINNEO</v>
      </c>
      <c r="J50" s="580"/>
      <c r="K50" s="580"/>
      <c r="L50" s="580"/>
      <c r="M50" s="580"/>
      <c r="N50" s="354">
        <v>0</v>
      </c>
      <c r="O50" s="355" t="s">
        <v>10</v>
      </c>
      <c r="P50" s="356">
        <v>14</v>
      </c>
      <c r="Q50" s="343"/>
      <c r="R50" s="391"/>
      <c r="S50" s="392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2"/>
      <c r="AY50" s="394"/>
    </row>
    <row r="51" spans="2:51" s="123" customFormat="1" ht="22.5" customHeight="1" x14ac:dyDescent="0.2">
      <c r="B51" s="352">
        <v>22</v>
      </c>
      <c r="C51" s="580" t="str">
        <f>S31</f>
        <v>DANTE ALIGHIERI SESTO</v>
      </c>
      <c r="D51" s="580"/>
      <c r="E51" s="580"/>
      <c r="F51" s="580"/>
      <c r="G51" s="581"/>
      <c r="H51" s="366"/>
      <c r="I51" s="583" t="str">
        <f>S37</f>
        <v>IC ADA NEGRI MAGNAGO</v>
      </c>
      <c r="J51" s="580"/>
      <c r="K51" s="580"/>
      <c r="L51" s="580"/>
      <c r="M51" s="580"/>
      <c r="N51" s="354">
        <v>21</v>
      </c>
      <c r="O51" s="355" t="s">
        <v>10</v>
      </c>
      <c r="P51" s="356">
        <v>0</v>
      </c>
      <c r="Q51" s="343"/>
      <c r="R51" s="391"/>
      <c r="S51" s="392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2"/>
      <c r="AY51" s="394"/>
    </row>
    <row r="52" spans="2:51" s="123" customFormat="1" ht="22.5" customHeight="1" x14ac:dyDescent="0.2">
      <c r="B52" s="352">
        <v>23</v>
      </c>
      <c r="C52" s="580" t="str">
        <f>S30</f>
        <v>VIRGILIO DE ANDRE</v>
      </c>
      <c r="D52" s="580"/>
      <c r="E52" s="580"/>
      <c r="F52" s="580"/>
      <c r="G52" s="581"/>
      <c r="H52" s="353"/>
      <c r="I52" s="583" t="str">
        <f>S33</f>
        <v>IC COPERNICO CORSICO</v>
      </c>
      <c r="J52" s="580"/>
      <c r="K52" s="580"/>
      <c r="L52" s="580"/>
      <c r="M52" s="580"/>
      <c r="N52" s="354">
        <v>16</v>
      </c>
      <c r="O52" s="355" t="s">
        <v>10</v>
      </c>
      <c r="P52" s="356">
        <v>0</v>
      </c>
      <c r="Q52" s="343"/>
      <c r="R52" s="391"/>
      <c r="S52" s="392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2"/>
      <c r="AY52" s="394"/>
    </row>
    <row r="53" spans="2:51" s="123" customFormat="1" ht="22.5" customHeight="1" x14ac:dyDescent="0.2">
      <c r="B53" s="352">
        <v>24</v>
      </c>
      <c r="C53" s="580" t="str">
        <f>S32</f>
        <v>COLLEGIO SAN CARLO</v>
      </c>
      <c r="D53" s="580"/>
      <c r="E53" s="580"/>
      <c r="F53" s="580"/>
      <c r="G53" s="581"/>
      <c r="H53" s="353"/>
      <c r="I53" s="583" t="str">
        <f>S34</f>
        <v>IC S AMBROGIO</v>
      </c>
      <c r="J53" s="580"/>
      <c r="K53" s="580"/>
      <c r="L53" s="580"/>
      <c r="M53" s="580"/>
      <c r="N53" s="354" t="s">
        <v>1</v>
      </c>
      <c r="O53" s="355" t="s">
        <v>10</v>
      </c>
      <c r="P53" s="356" t="s">
        <v>1</v>
      </c>
      <c r="Q53" s="343"/>
      <c r="R53" s="391"/>
      <c r="S53" s="392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2"/>
      <c r="AY53" s="394"/>
    </row>
    <row r="54" spans="2:51" s="123" customFormat="1" ht="22.5" customHeight="1" x14ac:dyDescent="0.2">
      <c r="B54" s="352">
        <v>25</v>
      </c>
      <c r="C54" s="580" t="str">
        <f>S33</f>
        <v>IC COPERNICO CORSICO</v>
      </c>
      <c r="D54" s="580"/>
      <c r="E54" s="580"/>
      <c r="F54" s="580"/>
      <c r="G54" s="581"/>
      <c r="H54" s="366"/>
      <c r="I54" s="583" t="str">
        <f>S35</f>
        <v>IC HACK SAN DONATO</v>
      </c>
      <c r="J54" s="580"/>
      <c r="K54" s="580"/>
      <c r="L54" s="580"/>
      <c r="M54" s="580"/>
      <c r="N54" s="354">
        <v>21</v>
      </c>
      <c r="O54" s="355" t="s">
        <v>10</v>
      </c>
      <c r="P54" s="356">
        <v>0</v>
      </c>
      <c r="Q54" s="343"/>
      <c r="R54" s="391"/>
      <c r="S54" s="392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2"/>
      <c r="AY54" s="394"/>
    </row>
    <row r="55" spans="2:51" s="123" customFormat="1" ht="22.5" customHeight="1" x14ac:dyDescent="0.2">
      <c r="B55" s="352">
        <v>26</v>
      </c>
      <c r="C55" s="580" t="str">
        <f>S30</f>
        <v>VIRGILIO DE ANDRE</v>
      </c>
      <c r="D55" s="580"/>
      <c r="E55" s="580"/>
      <c r="F55" s="580"/>
      <c r="G55" s="581"/>
      <c r="H55" s="353"/>
      <c r="I55" s="583" t="str">
        <f>S36</f>
        <v>IC LINNEO</v>
      </c>
      <c r="J55" s="580"/>
      <c r="K55" s="580"/>
      <c r="L55" s="580"/>
      <c r="M55" s="580"/>
      <c r="N55" s="354">
        <v>10</v>
      </c>
      <c r="O55" s="355" t="s">
        <v>10</v>
      </c>
      <c r="P55" s="356">
        <v>8</v>
      </c>
      <c r="Q55" s="343"/>
      <c r="R55" s="391"/>
      <c r="S55" s="392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2"/>
      <c r="AY55" s="394"/>
    </row>
    <row r="56" spans="2:51" s="123" customFormat="1" ht="22.5" customHeight="1" x14ac:dyDescent="0.2">
      <c r="B56" s="352">
        <v>27</v>
      </c>
      <c r="C56" s="580" t="str">
        <f>S31</f>
        <v>DANTE ALIGHIERI SESTO</v>
      </c>
      <c r="D56" s="580"/>
      <c r="E56" s="580"/>
      <c r="F56" s="580"/>
      <c r="G56" s="581"/>
      <c r="H56" s="353"/>
      <c r="I56" s="583" t="str">
        <f>S34</f>
        <v>IC S AMBROGIO</v>
      </c>
      <c r="J56" s="580"/>
      <c r="K56" s="580"/>
      <c r="L56" s="580"/>
      <c r="M56" s="580"/>
      <c r="N56" s="354">
        <v>12</v>
      </c>
      <c r="O56" s="355" t="s">
        <v>10</v>
      </c>
      <c r="P56" s="356">
        <v>4</v>
      </c>
      <c r="Q56" s="343"/>
      <c r="R56" s="391"/>
      <c r="S56" s="392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93"/>
      <c r="AQ56" s="393"/>
      <c r="AR56" s="393"/>
      <c r="AS56" s="393"/>
      <c r="AT56" s="393"/>
      <c r="AU56" s="393"/>
      <c r="AV56" s="393"/>
      <c r="AW56" s="393"/>
      <c r="AX56" s="392"/>
      <c r="AY56" s="394"/>
    </row>
    <row r="57" spans="2:51" ht="22.5" customHeight="1" thickBot="1" x14ac:dyDescent="0.3">
      <c r="B57" s="395">
        <v>28</v>
      </c>
      <c r="C57" s="589" t="str">
        <f>S35</f>
        <v>IC HACK SAN DONATO</v>
      </c>
      <c r="D57" s="589"/>
      <c r="E57" s="589"/>
      <c r="F57" s="589"/>
      <c r="G57" s="590"/>
      <c r="H57" s="396"/>
      <c r="I57" s="591" t="str">
        <f>S37</f>
        <v>IC ADA NEGRI MAGNAGO</v>
      </c>
      <c r="J57" s="589"/>
      <c r="K57" s="589"/>
      <c r="L57" s="589"/>
      <c r="M57" s="589"/>
      <c r="N57" s="397">
        <v>0</v>
      </c>
      <c r="O57" s="380" t="s">
        <v>10</v>
      </c>
      <c r="P57" s="398">
        <v>0</v>
      </c>
      <c r="Q57" s="399"/>
      <c r="R57" s="400"/>
      <c r="S57" s="401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1"/>
      <c r="AY57" s="403"/>
    </row>
    <row r="58" spans="2:51" ht="14.25" customHeight="1" thickBot="1" x14ac:dyDescent="0.3">
      <c r="B58" s="404"/>
      <c r="C58" s="405"/>
      <c r="D58" s="405"/>
      <c r="E58" s="405"/>
      <c r="F58" s="405"/>
      <c r="G58" s="405"/>
      <c r="H58" s="406"/>
      <c r="I58" s="407"/>
      <c r="J58" s="407"/>
      <c r="K58" s="407"/>
      <c r="L58" s="407"/>
      <c r="M58" s="407"/>
      <c r="N58" s="408"/>
      <c r="O58" s="409"/>
      <c r="P58" s="408"/>
      <c r="Q58" s="410"/>
      <c r="R58" s="411"/>
      <c r="S58" s="412"/>
      <c r="T58" s="411"/>
      <c r="U58" s="411"/>
      <c r="V58" s="411"/>
      <c r="W58" s="411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4"/>
      <c r="AY58" s="413"/>
    </row>
    <row r="59" spans="2:51" s="123" customFormat="1" ht="18" customHeight="1" thickBot="1" x14ac:dyDescent="0.35">
      <c r="B59" s="124"/>
      <c r="G59" s="130"/>
      <c r="H59" s="455" t="s">
        <v>26</v>
      </c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7"/>
      <c r="AK59" s="125"/>
    </row>
    <row r="60" spans="2:51" s="123" customFormat="1" ht="12" customHeight="1" thickBot="1" x14ac:dyDescent="0.25">
      <c r="B60" s="124"/>
      <c r="G60" s="130"/>
      <c r="H60" s="126"/>
      <c r="I60" s="127"/>
      <c r="J60" s="127"/>
      <c r="K60" s="127"/>
      <c r="L60" s="127"/>
      <c r="M60" s="127"/>
      <c r="N60" s="128"/>
      <c r="O60" s="128"/>
      <c r="P60" s="128"/>
      <c r="Q60" s="127"/>
      <c r="R60" s="127"/>
      <c r="S60" s="128"/>
      <c r="T60" s="127"/>
      <c r="U60" s="127"/>
      <c r="V60" s="127"/>
      <c r="W60" s="129"/>
      <c r="AK60" s="125"/>
    </row>
    <row r="61" spans="2:51" s="123" customFormat="1" ht="21" customHeight="1" thickBot="1" x14ac:dyDescent="0.25">
      <c r="B61" s="124"/>
      <c r="G61" s="130">
        <v>33</v>
      </c>
      <c r="H61" s="543" t="s">
        <v>84</v>
      </c>
      <c r="I61" s="544"/>
      <c r="J61" s="544"/>
      <c r="K61" s="544"/>
      <c r="L61" s="544"/>
      <c r="M61" s="544"/>
      <c r="N61" s="544"/>
      <c r="O61" s="544"/>
      <c r="P61" s="544"/>
      <c r="Q61" s="545"/>
      <c r="R61" s="155" t="s">
        <v>10</v>
      </c>
      <c r="S61" s="424" t="s">
        <v>88</v>
      </c>
      <c r="T61" s="133"/>
      <c r="U61" s="134">
        <v>4</v>
      </c>
      <c r="V61" s="131" t="s">
        <v>10</v>
      </c>
      <c r="W61" s="135">
        <v>9</v>
      </c>
      <c r="AK61" s="125"/>
    </row>
    <row r="62" spans="2:51" s="123" customFormat="1" ht="13.5" customHeight="1" x14ac:dyDescent="0.2">
      <c r="B62" s="124"/>
      <c r="C62" s="138"/>
      <c r="D62" s="138"/>
      <c r="E62" s="138"/>
      <c r="F62" s="138"/>
      <c r="G62" s="139"/>
      <c r="H62" s="441" t="s">
        <v>27</v>
      </c>
      <c r="I62" s="442"/>
      <c r="J62" s="442"/>
      <c r="K62" s="442"/>
      <c r="L62" s="442"/>
      <c r="M62" s="442"/>
      <c r="N62" s="442"/>
      <c r="O62" s="442"/>
      <c r="P62" s="442"/>
      <c r="Q62" s="442"/>
      <c r="R62" s="151"/>
      <c r="S62" s="158" t="s">
        <v>28</v>
      </c>
      <c r="T62" s="142"/>
      <c r="U62" s="140"/>
      <c r="V62" s="140"/>
      <c r="W62" s="143"/>
      <c r="AK62" s="125"/>
    </row>
    <row r="63" spans="2:51" s="123" customFormat="1" ht="13.5" customHeight="1" thickBot="1" x14ac:dyDescent="0.25">
      <c r="B63" s="124"/>
      <c r="C63" s="138"/>
      <c r="D63" s="138"/>
      <c r="E63" s="138"/>
      <c r="F63" s="138"/>
      <c r="G63" s="139"/>
      <c r="H63" s="144"/>
      <c r="I63" s="145"/>
      <c r="J63" s="145"/>
      <c r="K63" s="145"/>
      <c r="L63" s="145"/>
      <c r="M63" s="145"/>
      <c r="N63" s="146"/>
      <c r="O63" s="146"/>
      <c r="P63" s="146"/>
      <c r="Q63" s="147"/>
      <c r="R63" s="147"/>
      <c r="S63" s="146"/>
      <c r="T63" s="147"/>
      <c r="U63" s="147"/>
      <c r="V63" s="147"/>
      <c r="W63" s="148"/>
      <c r="AK63" s="125"/>
    </row>
    <row r="64" spans="2:51" s="123" customFormat="1" ht="14.25" customHeight="1" thickBot="1" x14ac:dyDescent="0.25">
      <c r="B64" s="124"/>
      <c r="C64" s="138"/>
      <c r="D64" s="138"/>
      <c r="E64" s="138"/>
      <c r="F64" s="138"/>
      <c r="G64" s="139"/>
      <c r="H64" s="124"/>
      <c r="I64" s="138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AK64" s="125"/>
    </row>
    <row r="65" spans="2:37" s="123" customFormat="1" ht="17.25" customHeight="1" thickBot="1" x14ac:dyDescent="0.35">
      <c r="B65" s="124"/>
      <c r="C65" s="138"/>
      <c r="D65" s="138"/>
      <c r="E65" s="138"/>
      <c r="F65" s="138"/>
      <c r="G65" s="139"/>
      <c r="H65" s="455" t="s">
        <v>29</v>
      </c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7"/>
      <c r="AK65" s="125"/>
    </row>
    <row r="66" spans="2:37" s="123" customFormat="1" ht="13.5" customHeight="1" thickBot="1" x14ac:dyDescent="0.25">
      <c r="B66" s="124"/>
      <c r="C66" s="138"/>
      <c r="D66" s="138"/>
      <c r="E66" s="138"/>
      <c r="F66" s="138"/>
      <c r="G66" s="139"/>
      <c r="H66" s="126"/>
      <c r="I66" s="127"/>
      <c r="J66" s="127"/>
      <c r="K66" s="127"/>
      <c r="L66" s="127"/>
      <c r="M66" s="127"/>
      <c r="N66" s="128"/>
      <c r="O66" s="128"/>
      <c r="P66" s="128"/>
      <c r="Q66" s="127"/>
      <c r="R66" s="127"/>
      <c r="S66" s="128"/>
      <c r="T66" s="127"/>
      <c r="U66" s="127"/>
      <c r="V66" s="127"/>
      <c r="W66" s="129"/>
      <c r="AK66" s="125"/>
    </row>
    <row r="67" spans="2:37" s="123" customFormat="1" ht="20.25" customHeight="1" thickBot="1" x14ac:dyDescent="0.25">
      <c r="B67" s="124"/>
      <c r="C67" s="138"/>
      <c r="D67" s="138"/>
      <c r="E67" s="138"/>
      <c r="F67" s="138"/>
      <c r="G67" s="138">
        <v>34</v>
      </c>
      <c r="H67" s="543" t="s">
        <v>85</v>
      </c>
      <c r="I67" s="544"/>
      <c r="J67" s="544"/>
      <c r="K67" s="544"/>
      <c r="L67" s="544"/>
      <c r="M67" s="544"/>
      <c r="N67" s="544"/>
      <c r="O67" s="544"/>
      <c r="P67" s="544"/>
      <c r="Q67" s="545"/>
      <c r="R67" s="155" t="s">
        <v>10</v>
      </c>
      <c r="S67" s="424" t="s">
        <v>82</v>
      </c>
      <c r="T67" s="133"/>
      <c r="U67" s="134">
        <v>10</v>
      </c>
      <c r="V67" s="131" t="s">
        <v>10</v>
      </c>
      <c r="W67" s="135">
        <v>15</v>
      </c>
      <c r="AK67" s="125"/>
    </row>
    <row r="68" spans="2:37" s="123" customFormat="1" ht="13.5" customHeight="1" x14ac:dyDescent="0.2">
      <c r="B68" s="124"/>
      <c r="C68" s="138"/>
      <c r="D68" s="138"/>
      <c r="E68" s="138"/>
      <c r="F68" s="138"/>
      <c r="G68" s="138"/>
      <c r="H68" s="441" t="s">
        <v>30</v>
      </c>
      <c r="I68" s="442"/>
      <c r="J68" s="442"/>
      <c r="K68" s="442"/>
      <c r="L68" s="442"/>
      <c r="M68" s="442"/>
      <c r="N68" s="442"/>
      <c r="O68" s="442"/>
      <c r="P68" s="442"/>
      <c r="Q68" s="442"/>
      <c r="R68" s="151"/>
      <c r="S68" s="158" t="s">
        <v>31</v>
      </c>
      <c r="T68" s="142"/>
      <c r="U68" s="140"/>
      <c r="V68" s="140"/>
      <c r="W68" s="143"/>
      <c r="AK68" s="125"/>
    </row>
    <row r="69" spans="2:37" s="123" customFormat="1" ht="13.5" customHeight="1" thickBot="1" x14ac:dyDescent="0.25">
      <c r="B69" s="124"/>
      <c r="C69" s="138"/>
      <c r="D69" s="138"/>
      <c r="E69" s="138"/>
      <c r="F69" s="138"/>
      <c r="G69" s="138"/>
      <c r="H69" s="144"/>
      <c r="I69" s="145"/>
      <c r="J69" s="145"/>
      <c r="K69" s="145"/>
      <c r="L69" s="145"/>
      <c r="M69" s="145"/>
      <c r="N69" s="146"/>
      <c r="O69" s="146"/>
      <c r="P69" s="146"/>
      <c r="Q69" s="147"/>
      <c r="R69" s="147"/>
      <c r="S69" s="146"/>
      <c r="T69" s="147"/>
      <c r="U69" s="147"/>
      <c r="V69" s="147"/>
      <c r="W69" s="148"/>
      <c r="AK69" s="125"/>
    </row>
    <row r="70" spans="2:37" ht="14.25" customHeight="1" thickBot="1" x14ac:dyDescent="0.3">
      <c r="S70" s="64"/>
    </row>
    <row r="71" spans="2:37" s="123" customFormat="1" ht="17.25" customHeight="1" thickBot="1" x14ac:dyDescent="0.3">
      <c r="B71" s="124"/>
      <c r="H71" s="443" t="s">
        <v>32</v>
      </c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444"/>
      <c r="W71" s="445"/>
      <c r="AK71" s="125"/>
    </row>
    <row r="72" spans="2:37" s="123" customFormat="1" ht="20.25" customHeight="1" thickBot="1" x14ac:dyDescent="0.25">
      <c r="B72" s="124"/>
      <c r="H72" s="159">
        <v>1</v>
      </c>
      <c r="I72" s="588" t="str">
        <f>IF(U67=W67,"waiting…",IF(U67&gt;W67,H67,S67))</f>
        <v>virgilio de andre</v>
      </c>
      <c r="J72" s="588"/>
      <c r="K72" s="588"/>
      <c r="L72" s="588"/>
      <c r="M72" s="588"/>
      <c r="N72" s="588"/>
      <c r="O72" s="588"/>
      <c r="P72" s="588"/>
      <c r="Q72" s="588"/>
      <c r="R72" s="588"/>
      <c r="S72" s="447" t="s">
        <v>89</v>
      </c>
      <c r="T72" s="448"/>
      <c r="U72" s="447" t="s">
        <v>34</v>
      </c>
      <c r="V72" s="449"/>
      <c r="W72" s="448"/>
      <c r="AK72" s="125"/>
    </row>
    <row r="73" spans="2:37" s="123" customFormat="1" ht="20.25" customHeight="1" thickBot="1" x14ac:dyDescent="0.25">
      <c r="B73" s="124"/>
      <c r="H73" s="159">
        <v>2</v>
      </c>
      <c r="I73" s="552" t="str">
        <f>IF(U67=W67,"waiting…",IF(U67&gt;W67,S67,H67))</f>
        <v>cavalcanti</v>
      </c>
      <c r="J73" s="552"/>
      <c r="K73" s="552"/>
      <c r="L73" s="552"/>
      <c r="M73" s="552"/>
      <c r="N73" s="552"/>
      <c r="O73" s="552"/>
      <c r="P73" s="552"/>
      <c r="Q73" s="552"/>
      <c r="R73" s="552"/>
      <c r="S73" s="427" t="s">
        <v>35</v>
      </c>
      <c r="T73" s="428"/>
      <c r="U73" s="428"/>
      <c r="V73" s="428"/>
      <c r="W73" s="429"/>
      <c r="AK73" s="125"/>
    </row>
    <row r="74" spans="2:37" s="123" customFormat="1" ht="20.25" customHeight="1" thickBot="1" x14ac:dyDescent="0.25">
      <c r="B74" s="124"/>
      <c r="H74" s="159">
        <v>3</v>
      </c>
      <c r="I74" s="588" t="str">
        <f>IF(U61=W61,"waiting…",IF(U61&gt;W61,H61,S61))</f>
        <v>linneo</v>
      </c>
      <c r="J74" s="588"/>
      <c r="K74" s="588"/>
      <c r="L74" s="588"/>
      <c r="M74" s="588"/>
      <c r="N74" s="588"/>
      <c r="O74" s="588"/>
      <c r="P74" s="588"/>
      <c r="Q74" s="588"/>
      <c r="R74" s="588"/>
      <c r="S74" s="431" t="s">
        <v>36</v>
      </c>
      <c r="T74" s="432"/>
      <c r="U74" s="432"/>
      <c r="V74" s="432"/>
      <c r="W74" s="433"/>
      <c r="AK74" s="125"/>
    </row>
    <row r="75" spans="2:37" s="123" customFormat="1" ht="20.25" customHeight="1" thickBot="1" x14ac:dyDescent="0.3">
      <c r="B75" s="124"/>
      <c r="H75" s="159">
        <v>4</v>
      </c>
      <c r="I75" s="552" t="str">
        <f>IF(U61=W61,"waiting…",IF(U61&gt;W61,S61,H61))</f>
        <v>frisi</v>
      </c>
      <c r="J75" s="552"/>
      <c r="K75" s="552"/>
      <c r="L75" s="552"/>
      <c r="M75" s="552"/>
      <c r="N75" s="552"/>
      <c r="O75" s="552"/>
      <c r="P75" s="552"/>
      <c r="Q75" s="552"/>
      <c r="R75" s="552"/>
      <c r="S75" s="435" t="s">
        <v>37</v>
      </c>
      <c r="T75" s="436"/>
      <c r="U75" s="436"/>
      <c r="V75" s="436"/>
      <c r="W75" s="437"/>
      <c r="AK75" s="125"/>
    </row>
    <row r="76" spans="2:37" ht="22.5" customHeight="1" x14ac:dyDescent="0.3">
      <c r="S76" s="64"/>
    </row>
    <row r="77" spans="2:37" ht="22.5" customHeight="1" x14ac:dyDescent="0.3">
      <c r="S77" s="64"/>
    </row>
    <row r="78" spans="2:37" ht="22.5" customHeight="1" x14ac:dyDescent="0.3">
      <c r="S78" s="64"/>
    </row>
    <row r="79" spans="2:37" ht="22.5" customHeight="1" x14ac:dyDescent="0.3">
      <c r="AK79" s="2"/>
    </row>
    <row r="80" spans="2:37" ht="22.5" customHeight="1" x14ac:dyDescent="0.3">
      <c r="AK80" s="2"/>
    </row>
    <row r="81" spans="37:37" ht="22.5" customHeight="1" x14ac:dyDescent="0.3">
      <c r="AK81" s="2"/>
    </row>
  </sheetData>
  <mergeCells count="118">
    <mergeCell ref="H59:W59"/>
    <mergeCell ref="H61:Q61"/>
    <mergeCell ref="H62:Q62"/>
    <mergeCell ref="H65:W65"/>
    <mergeCell ref="C44:G44"/>
    <mergeCell ref="I44:M44"/>
    <mergeCell ref="C48:G48"/>
    <mergeCell ref="I48:M48"/>
    <mergeCell ref="C57:G57"/>
    <mergeCell ref="I57:M57"/>
    <mergeCell ref="C53:G53"/>
    <mergeCell ref="I53:M53"/>
    <mergeCell ref="C54:G54"/>
    <mergeCell ref="I54:M54"/>
    <mergeCell ref="C55:G55"/>
    <mergeCell ref="I55:M55"/>
    <mergeCell ref="C49:G49"/>
    <mergeCell ref="I49:M49"/>
    <mergeCell ref="C50:G50"/>
    <mergeCell ref="I50:M50"/>
    <mergeCell ref="C51:G51"/>
    <mergeCell ref="I51:M51"/>
    <mergeCell ref="C52:G52"/>
    <mergeCell ref="I52:M52"/>
    <mergeCell ref="I73:R73"/>
    <mergeCell ref="S73:W73"/>
    <mergeCell ref="I74:R74"/>
    <mergeCell ref="S74:W74"/>
    <mergeCell ref="I75:R75"/>
    <mergeCell ref="S75:W75"/>
    <mergeCell ref="H67:Q67"/>
    <mergeCell ref="H68:Q68"/>
    <mergeCell ref="H71:W71"/>
    <mergeCell ref="I72:R72"/>
    <mergeCell ref="S72:T72"/>
    <mergeCell ref="U72:W72"/>
    <mergeCell ref="C46:G46"/>
    <mergeCell ref="I46:M46"/>
    <mergeCell ref="C47:G47"/>
    <mergeCell ref="I47:M47"/>
    <mergeCell ref="C56:G56"/>
    <mergeCell ref="I56:M56"/>
    <mergeCell ref="C38:G38"/>
    <mergeCell ref="I38:M38"/>
    <mergeCell ref="C39:G39"/>
    <mergeCell ref="I39:M39"/>
    <mergeCell ref="C40:G40"/>
    <mergeCell ref="C41:G41"/>
    <mergeCell ref="I41:M41"/>
    <mergeCell ref="C42:G42"/>
    <mergeCell ref="I42:M42"/>
    <mergeCell ref="C43:G43"/>
    <mergeCell ref="I43:M43"/>
    <mergeCell ref="C45:G45"/>
    <mergeCell ref="I45:M45"/>
    <mergeCell ref="C33:G33"/>
    <mergeCell ref="I33:M33"/>
    <mergeCell ref="C34:G34"/>
    <mergeCell ref="I34:M34"/>
    <mergeCell ref="C35:G35"/>
    <mergeCell ref="I35:M35"/>
    <mergeCell ref="I40:M40"/>
    <mergeCell ref="C30:G30"/>
    <mergeCell ref="I30:M30"/>
    <mergeCell ref="C31:G31"/>
    <mergeCell ref="I31:M31"/>
    <mergeCell ref="C32:G32"/>
    <mergeCell ref="I32:M32"/>
    <mergeCell ref="C36:G36"/>
    <mergeCell ref="I36:M36"/>
    <mergeCell ref="C37:G37"/>
    <mergeCell ref="I37:M37"/>
    <mergeCell ref="C29:G29"/>
    <mergeCell ref="I29:M29"/>
    <mergeCell ref="N29:P29"/>
    <mergeCell ref="B27:AY27"/>
    <mergeCell ref="B28:B29"/>
    <mergeCell ref="T28:AU28"/>
    <mergeCell ref="I21:M21"/>
    <mergeCell ref="C22:G22"/>
    <mergeCell ref="I22:M22"/>
    <mergeCell ref="C23:G23"/>
    <mergeCell ref="I23:M23"/>
    <mergeCell ref="C24:G24"/>
    <mergeCell ref="I24:M24"/>
    <mergeCell ref="AV28:AY28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C25:G25"/>
    <mergeCell ref="I25:M25"/>
    <mergeCell ref="C15:G15"/>
    <mergeCell ref="I15:M15"/>
    <mergeCell ref="C16:G16"/>
    <mergeCell ref="I16:M16"/>
    <mergeCell ref="C11:G11"/>
    <mergeCell ref="I11:M11"/>
    <mergeCell ref="C12:G12"/>
    <mergeCell ref="I12:M12"/>
    <mergeCell ref="C13:G13"/>
    <mergeCell ref="I13:M13"/>
    <mergeCell ref="L2:U2"/>
    <mergeCell ref="L3:U4"/>
    <mergeCell ref="L6:U6"/>
    <mergeCell ref="B8:AL8"/>
    <mergeCell ref="R9:AL9"/>
    <mergeCell ref="C10:G10"/>
    <mergeCell ref="I10:M10"/>
    <mergeCell ref="N10:P10"/>
    <mergeCell ref="C14:G14"/>
    <mergeCell ref="I14:M14"/>
  </mergeCells>
  <pageMargins left="0.7" right="0.7" top="0.75" bottom="0.75" header="0.3" footer="0.3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Cadetti 1-2</vt:lpstr>
      <vt:lpstr>Cadetti 3-4</vt:lpstr>
      <vt:lpstr>Cadette 5-6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Castelli</dc:creator>
  <cp:lastModifiedBy>Administrator</cp:lastModifiedBy>
  <cp:lastPrinted>2019-02-25T14:24:25Z</cp:lastPrinted>
  <dcterms:created xsi:type="dcterms:W3CDTF">2019-02-21T15:56:05Z</dcterms:created>
  <dcterms:modified xsi:type="dcterms:W3CDTF">2019-02-27T08:10:29Z</dcterms:modified>
</cp:coreProperties>
</file>